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uckscc-my.sharepoint.com/personal/yuen_wong_aylesburyvaledc_gov_uk/Documents/Work/Housing Monitoring/"/>
    </mc:Choice>
  </mc:AlternateContent>
  <xr:revisionPtr revIDLastSave="1" documentId="8_{AFBBDF5D-890E-463E-AFC3-70A7D4A17FC4}" xr6:coauthVersionLast="47" xr6:coauthVersionMax="47" xr10:uidLastSave="{5DD603FC-2994-49ED-AF7B-BC0CD74E7EAA}"/>
  <bookViews>
    <workbookView xWindow="-108" yWindow="-108" windowWidth="30936" windowHeight="16896" xr2:uid="{59B087BC-1DB4-4D82-8FFE-E2532E7EBBD4}"/>
  </bookViews>
  <sheets>
    <sheet name="VALP allocations" sheetId="1" r:id="rId1"/>
  </sheets>
  <definedNames>
    <definedName name="_xlnm._FilterDatabase" localSheetId="0" hidden="1">'VALP allocations'!$A$1:$AB$76</definedName>
    <definedName name="_xlnm.Print_Area" localSheetId="0">'VALP allocations'!$A$1:$AC$81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82" i="1" l="1"/>
  <c r="Q82" i="1"/>
  <c r="P82" i="1"/>
  <c r="Q83" i="1"/>
  <c r="P83" i="1"/>
  <c r="O83" i="1"/>
  <c r="Q76" i="1"/>
  <c r="AB5" i="1"/>
  <c r="AB7" i="1"/>
  <c r="AB9" i="1"/>
  <c r="AB11" i="1"/>
  <c r="AB13" i="1"/>
  <c r="AB15" i="1"/>
  <c r="AB17" i="1"/>
  <c r="AB19" i="1"/>
  <c r="AB21" i="1"/>
  <c r="AB23" i="1"/>
  <c r="AB28" i="1"/>
  <c r="AB26" i="1"/>
  <c r="N76" i="1"/>
  <c r="M76" i="1"/>
  <c r="L76" i="1"/>
  <c r="K76" i="1"/>
  <c r="J76" i="1"/>
  <c r="I76" i="1"/>
  <c r="H76" i="1"/>
  <c r="G76" i="1"/>
  <c r="F76" i="1"/>
  <c r="E76" i="1"/>
  <c r="AB74" i="1"/>
  <c r="AB72" i="1"/>
  <c r="AB70" i="1"/>
  <c r="AB68" i="1"/>
  <c r="AB66" i="1"/>
  <c r="AB60" i="1"/>
  <c r="AB58" i="1"/>
  <c r="AB56" i="1"/>
  <c r="AB54" i="1"/>
  <c r="AB52" i="1"/>
  <c r="AB50" i="1"/>
  <c r="AB48" i="1"/>
  <c r="AB46" i="1"/>
  <c r="AB44" i="1"/>
  <c r="AB42" i="1"/>
  <c r="AB40" i="1"/>
  <c r="AB38" i="1"/>
  <c r="AB36" i="1"/>
  <c r="AB34" i="1"/>
  <c r="AB32" i="1"/>
  <c r="AB30" i="1"/>
  <c r="AB24" i="1"/>
  <c r="AB62" i="1"/>
  <c r="AB64" i="1" l="1"/>
  <c r="O76" i="1"/>
  <c r="AB3" i="1"/>
  <c r="P76" i="1"/>
</calcChain>
</file>

<file path=xl/sharedStrings.xml><?xml version="1.0" encoding="utf-8"?>
<sst xmlns="http://schemas.openxmlformats.org/spreadsheetml/2006/main" count="193" uniqueCount="105">
  <si>
    <t>VALP ALLOCATIONS - BUILD OUT RATES</t>
  </si>
  <si>
    <t>Status at adoption</t>
  </si>
  <si>
    <t>Projection or completion</t>
  </si>
  <si>
    <t>10/11</t>
  </si>
  <si>
    <t>11/12</t>
  </si>
  <si>
    <t>12/13</t>
  </si>
  <si>
    <t>13/14</t>
  </si>
  <si>
    <t>14/15</t>
  </si>
  <si>
    <t>15/16</t>
  </si>
  <si>
    <t>16/17</t>
  </si>
  <si>
    <t>17/18</t>
  </si>
  <si>
    <t>18/19</t>
  </si>
  <si>
    <t>19/20</t>
  </si>
  <si>
    <t>20/21</t>
  </si>
  <si>
    <t>21/22</t>
  </si>
  <si>
    <t>22/23</t>
  </si>
  <si>
    <t>23/24</t>
  </si>
  <si>
    <t>2024/25</t>
  </si>
  <si>
    <t>2025/26</t>
  </si>
  <si>
    <t>2026/27</t>
  </si>
  <si>
    <t>2027/28</t>
  </si>
  <si>
    <t>2028/29</t>
  </si>
  <si>
    <t>2029/30</t>
  </si>
  <si>
    <t>2030/31</t>
  </si>
  <si>
    <t>2031/32</t>
  </si>
  <si>
    <t>2032/33</t>
  </si>
  <si>
    <t>Site Totals</t>
  </si>
  <si>
    <t>D-AGT1</t>
  </si>
  <si>
    <t xml:space="preserve">South Aylesbury (Between Lower Road and Wendover Road) </t>
  </si>
  <si>
    <t>Completions</t>
  </si>
  <si>
    <t>VALP expected delivery rate</t>
  </si>
  <si>
    <t xml:space="preserve">Land off Lower Road, Stoke Mandeville (132 dwellings) </t>
  </si>
  <si>
    <t>Committed</t>
  </si>
  <si>
    <t>D-AGT2</t>
  </si>
  <si>
    <t>South West of Aylesbury (Hartwell)</t>
  </si>
  <si>
    <t>Lower Road Stoke Mandeville (190 dwellings)</t>
  </si>
  <si>
    <t>D-AGT3</t>
  </si>
  <si>
    <t>Aylesbury North of A41 (Woodlands)</t>
  </si>
  <si>
    <t>Westonmead Farm (157 dwellings)</t>
  </si>
  <si>
    <t>College Farm (250 dwellings) and Manor Farm (350 dwellings)</t>
  </si>
  <si>
    <t>D-AGT4</t>
  </si>
  <si>
    <t>Aylesbury South of A41 (Hampden Fields)</t>
  </si>
  <si>
    <t>Land east of New Road, Weston Turville (WTV020) (64 dwellings)</t>
  </si>
  <si>
    <t>Land Bounded by New Road and Aston Clinton Road (WTV025) (135 dwellings)</t>
  </si>
  <si>
    <t xml:space="preserve">Land at New Road, Weston Turville (WTV021) (51 dwellings) </t>
  </si>
  <si>
    <t>Land To The South Of Aston Clinton Road, Weston Turville (121 dwellings)</t>
  </si>
  <si>
    <t>Both above sites combined</t>
  </si>
  <si>
    <t>D-AGT5</t>
  </si>
  <si>
    <t>Berryfields</t>
  </si>
  <si>
    <t>D-AGT6</t>
  </si>
  <si>
    <t>Kingsbrook</t>
  </si>
  <si>
    <t>D-AYL032</t>
  </si>
  <si>
    <t>Ardenham Lane</t>
  </si>
  <si>
    <t>D-AYL073</t>
  </si>
  <si>
    <t>Land at Thame Road / Leach Road</t>
  </si>
  <si>
    <t>D-AYL052</t>
  </si>
  <si>
    <t>PO Sorting Office, Cambridge Street</t>
  </si>
  <si>
    <t>D-AYL059</t>
  </si>
  <si>
    <t>Land at Junction of Buckingham Street / New Street</t>
  </si>
  <si>
    <t>D-AYL063</t>
  </si>
  <si>
    <t>Hampden House</t>
  </si>
  <si>
    <t>D-AYL068</t>
  </si>
  <si>
    <t>Land North of Manor Hospital</t>
  </si>
  <si>
    <t>D-AYL115</t>
  </si>
  <si>
    <t>Rabans Lane</t>
  </si>
  <si>
    <t>D-NLV001</t>
  </si>
  <si>
    <t>Land South of A421 and East of Whaddon Road, Newton Longville</t>
  </si>
  <si>
    <t>D-WHA001</t>
  </si>
  <si>
    <t>Shenley Park</t>
  </si>
  <si>
    <t>D-BUC043</t>
  </si>
  <si>
    <t>LandWest of AVDLP allocation BU1 Moreton Road, Buckingham</t>
  </si>
  <si>
    <t>D-BUC046</t>
  </si>
  <si>
    <t>Land off Osier Way (S of A421, E of Gawcott Road)</t>
  </si>
  <si>
    <t>D-HAD007</t>
  </si>
  <si>
    <t>Land north of Rosemary Lane</t>
  </si>
  <si>
    <t>D-HAL003</t>
  </si>
  <si>
    <t>RAF Halton</t>
  </si>
  <si>
    <t>D-WIN001</t>
  </si>
  <si>
    <t>Land to East of B4033, Great Horwood</t>
  </si>
  <si>
    <t>D-STO008</t>
  </si>
  <si>
    <t>Land south of Creslow Way, Stone</t>
  </si>
  <si>
    <t>D-WHI009</t>
  </si>
  <si>
    <t>Holt's Field, Whitchurch</t>
  </si>
  <si>
    <t>D-CDN001</t>
  </si>
  <si>
    <t>Land north of Aylesbury Road and rear of Great Stone House</t>
  </si>
  <si>
    <t>D-CDN003</t>
  </si>
  <si>
    <t>Dadbrook Farm</t>
  </si>
  <si>
    <t>D-ICK004</t>
  </si>
  <si>
    <t>Land off Turnfield</t>
  </si>
  <si>
    <t>D-MMO006</t>
  </si>
  <si>
    <t>Land East of Walnut Drive and west of Foscote Road</t>
  </si>
  <si>
    <t>D-NLV005</t>
  </si>
  <si>
    <t>Land S of Whaddon Road and W of Lower Road</t>
  </si>
  <si>
    <t>D-QUA001</t>
  </si>
  <si>
    <t>Land SW of 62 Station Road</t>
  </si>
  <si>
    <t>D-QUA0014-016</t>
  </si>
  <si>
    <t>Land adjacent to Station Road, Quainton</t>
  </si>
  <si>
    <t>Year Totals</t>
  </si>
  <si>
    <t>Note 1: AGT5 Redline on 03/02386/AOP on Uniform dated 13/09/06  confirms Berryfields House (235) and Berryfields Cottage (19) completions are excluded from the 3000.  These are therefore excluded from the above completions totals.</t>
  </si>
  <si>
    <t>Note 2: AGT5 EEH annual report is 3353 total. Does not include 81 on 18/03765/AOP but does include 235 at Berryfields House.</t>
  </si>
  <si>
    <t>Note 3: D-AYL068 50 gross (44 net) dwellings on part of this site already delivered 2017/18 Reference 16/02051/ADP.</t>
  </si>
  <si>
    <t>Allocation delivery in VALP trajectory</t>
  </si>
  <si>
    <t>Total VALP expected delivery rates</t>
  </si>
  <si>
    <t>Actual completions from allocations</t>
  </si>
  <si>
    <t>Actual delivery rate from allocations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</si>
</sst>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i/>
      <sz val="11"/>
      <color theme="1"/>
      <name val="Calibri"/>
      <family val="2"/>
      <scheme val="minor"/>
    </font>
    <font>
      <i/>
      <sz val="9"/>
      <color rgb="FF000000"/>
      <name val="Arial"/>
      <family val="2"/>
    </font>
    <font>
      <sz val="11"/>
      <color rgb="FF000000"/>
      <name val="Calibri"/>
      <charset val="1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rgb="FFBFBFBF"/>
      </patternFill>
    </fill>
    <fill>
      <patternFill patternType="solid">
        <fgColor theme="0" tint="-0.14999847407452621"/>
        <bgColor rgb="FFCCFFFF"/>
      </patternFill>
    </fill>
    <fill>
      <patternFill patternType="solid">
        <fgColor theme="0" tint="-0.14999847407452621"/>
        <bgColor rgb="FFFCD5B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ck">
        <color indexed="64"/>
      </right>
      <top style="thin">
        <color rgb="FF000000"/>
      </top>
      <bottom style="thin">
        <color rgb="FF000000"/>
      </bottom>
      <diagonal/>
    </border>
    <border>
      <left/>
      <right style="thick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ont="0" applyBorder="0" applyProtection="0"/>
  </cellStyleXfs>
  <cellXfs count="69">
    <xf numFmtId="0" fontId="0" fillId="0" borderId="0" xfId="0"/>
    <xf numFmtId="49" fontId="0" fillId="0" borderId="0" xfId="0" applyNumberFormat="1"/>
    <xf numFmtId="49" fontId="0" fillId="0" borderId="4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0" fillId="2" borderId="1" xfId="0" applyFill="1" applyBorder="1"/>
    <xf numFmtId="0" fontId="0" fillId="3" borderId="0" xfId="0" applyFill="1"/>
    <xf numFmtId="0" fontId="1" fillId="0" borderId="2" xfId="0" applyFont="1" applyBorder="1"/>
    <xf numFmtId="0" fontId="1" fillId="0" borderId="0" xfId="0" applyFont="1"/>
    <xf numFmtId="0" fontId="0" fillId="3" borderId="1" xfId="0" applyFill="1" applyBorder="1"/>
    <xf numFmtId="49" fontId="1" fillId="2" borderId="9" xfId="0" applyNumberFormat="1" applyFont="1" applyFill="1" applyBorder="1" applyAlignment="1">
      <alignment horizontal="center"/>
    </xf>
    <xf numFmtId="49" fontId="1" fillId="2" borderId="13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1" fillId="2" borderId="12" xfId="0" applyFont="1" applyFill="1" applyBorder="1" applyAlignment="1">
      <alignment horizontal="right"/>
    </xf>
    <xf numFmtId="0" fontId="0" fillId="0" borderId="12" xfId="0" applyBorder="1"/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0" fillId="4" borderId="1" xfId="0" applyFill="1" applyBorder="1" applyAlignment="1">
      <alignment horizontal="right"/>
    </xf>
    <xf numFmtId="0" fontId="0" fillId="4" borderId="13" xfId="0" applyFill="1" applyBorder="1" applyAlignment="1">
      <alignment horizontal="right"/>
    </xf>
    <xf numFmtId="0" fontId="0" fillId="4" borderId="9" xfId="0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4" fillId="2" borderId="13" xfId="0" applyFont="1" applyFill="1" applyBorder="1" applyAlignment="1">
      <alignment horizontal="right"/>
    </xf>
    <xf numFmtId="0" fontId="4" fillId="2" borderId="9" xfId="0" applyFont="1" applyFill="1" applyBorder="1" applyAlignment="1">
      <alignment horizontal="right"/>
    </xf>
    <xf numFmtId="0" fontId="5" fillId="7" borderId="5" xfId="0" applyFont="1" applyFill="1" applyBorder="1" applyAlignment="1">
      <alignment horizontal="right"/>
    </xf>
    <xf numFmtId="0" fontId="5" fillId="7" borderId="6" xfId="0" applyFont="1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0" fontId="0" fillId="3" borderId="13" xfId="0" applyFill="1" applyBorder="1" applyAlignment="1">
      <alignment horizontal="right"/>
    </xf>
    <xf numFmtId="0" fontId="0" fillId="3" borderId="9" xfId="0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2" fillId="5" borderId="5" xfId="0" applyFont="1" applyFill="1" applyBorder="1" applyAlignment="1">
      <alignment horizontal="right"/>
    </xf>
    <xf numFmtId="0" fontId="2" fillId="6" borderId="6" xfId="0" applyFont="1" applyFill="1" applyBorder="1" applyAlignment="1">
      <alignment horizontal="right"/>
    </xf>
    <xf numFmtId="0" fontId="0" fillId="2" borderId="13" xfId="0" applyFill="1" applyBorder="1" applyAlignment="1">
      <alignment horizontal="right"/>
    </xf>
    <xf numFmtId="0" fontId="0" fillId="2" borderId="9" xfId="0" applyFill="1" applyBorder="1" applyAlignment="1">
      <alignment horizontal="right"/>
    </xf>
    <xf numFmtId="0" fontId="5" fillId="5" borderId="5" xfId="0" applyFont="1" applyFill="1" applyBorder="1" applyAlignment="1">
      <alignment horizontal="right"/>
    </xf>
    <xf numFmtId="0" fontId="5" fillId="5" borderId="6" xfId="0" applyFont="1" applyFill="1" applyBorder="1" applyAlignment="1">
      <alignment horizontal="right"/>
    </xf>
    <xf numFmtId="0" fontId="5" fillId="6" borderId="6" xfId="0" applyFont="1" applyFill="1" applyBorder="1" applyAlignment="1">
      <alignment horizontal="right"/>
    </xf>
    <xf numFmtId="0" fontId="5" fillId="6" borderId="5" xfId="0" applyFont="1" applyFill="1" applyBorder="1" applyAlignment="1">
      <alignment horizontal="right" wrapText="1"/>
    </xf>
    <xf numFmtId="0" fontId="5" fillId="6" borderId="6" xfId="0" applyFont="1" applyFill="1" applyBorder="1" applyAlignment="1">
      <alignment horizontal="right" wrapText="1"/>
    </xf>
    <xf numFmtId="0" fontId="5" fillId="6" borderId="7" xfId="0" applyFont="1" applyFill="1" applyBorder="1" applyAlignment="1">
      <alignment horizontal="right" wrapText="1"/>
    </xf>
    <xf numFmtId="0" fontId="0" fillId="0" borderId="13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" xfId="0" applyBorder="1" applyAlignment="1">
      <alignment horizontal="right"/>
    </xf>
    <xf numFmtId="0" fontId="5" fillId="7" borderId="14" xfId="0" applyFont="1" applyFill="1" applyBorder="1" applyAlignment="1">
      <alignment horizontal="right"/>
    </xf>
    <xf numFmtId="0" fontId="5" fillId="5" borderId="6" xfId="0" applyFont="1" applyFill="1" applyBorder="1" applyAlignment="1">
      <alignment horizontal="right" wrapText="1"/>
    </xf>
    <xf numFmtId="0" fontId="5" fillId="6" borderId="15" xfId="0" applyFont="1" applyFill="1" applyBorder="1" applyAlignment="1">
      <alignment horizontal="right" wrapText="1"/>
    </xf>
    <xf numFmtId="0" fontId="5" fillId="6" borderId="15" xfId="0" applyFont="1" applyFill="1" applyBorder="1" applyAlignment="1">
      <alignment horizontal="right"/>
    </xf>
    <xf numFmtId="0" fontId="5" fillId="7" borderId="7" xfId="0" applyFont="1" applyFill="1" applyBorder="1" applyAlignment="1">
      <alignment horizontal="right"/>
    </xf>
    <xf numFmtId="0" fontId="5" fillId="7" borderId="5" xfId="1" applyFont="1" applyFill="1" applyBorder="1" applyAlignment="1" applyProtection="1">
      <alignment horizontal="right"/>
    </xf>
    <xf numFmtId="0" fontId="5" fillId="6" borderId="14" xfId="0" applyFont="1" applyFill="1" applyBorder="1" applyAlignment="1">
      <alignment horizontal="right" wrapText="1"/>
    </xf>
    <xf numFmtId="0" fontId="5" fillId="7" borderId="6" xfId="1" applyFont="1" applyFill="1" applyBorder="1" applyAlignment="1" applyProtection="1">
      <alignment horizontal="right"/>
    </xf>
    <xf numFmtId="0" fontId="5" fillId="7" borderId="14" xfId="1" applyFont="1" applyFill="1" applyBorder="1" applyAlignment="1" applyProtection="1">
      <alignment horizontal="right"/>
    </xf>
    <xf numFmtId="0" fontId="5" fillId="7" borderId="8" xfId="1" applyFont="1" applyFill="1" applyBorder="1" applyAlignment="1" applyProtection="1">
      <alignment horizontal="right"/>
    </xf>
    <xf numFmtId="0" fontId="5" fillId="6" borderId="5" xfId="0" applyFont="1" applyFill="1" applyBorder="1" applyAlignment="1">
      <alignment horizontal="right"/>
    </xf>
    <xf numFmtId="0" fontId="5" fillId="6" borderId="14" xfId="0" applyFont="1" applyFill="1" applyBorder="1" applyAlignment="1">
      <alignment horizontal="right"/>
    </xf>
    <xf numFmtId="0" fontId="4" fillId="2" borderId="11" xfId="0" applyFont="1" applyFill="1" applyBorder="1" applyAlignment="1">
      <alignment horizontal="right"/>
    </xf>
    <xf numFmtId="0" fontId="5" fillId="7" borderId="17" xfId="1" applyFont="1" applyFill="1" applyBorder="1" applyAlignment="1" applyProtection="1">
      <alignment horizontal="right"/>
    </xf>
    <xf numFmtId="0" fontId="1" fillId="2" borderId="1" xfId="0" applyFont="1" applyFill="1" applyBorder="1" applyAlignment="1">
      <alignment horizontal="right"/>
    </xf>
    <xf numFmtId="0" fontId="1" fillId="2" borderId="11" xfId="0" applyFont="1" applyFill="1" applyBorder="1" applyAlignment="1">
      <alignment horizontal="right"/>
    </xf>
    <xf numFmtId="0" fontId="1" fillId="2" borderId="16" xfId="0" applyFont="1" applyFill="1" applyBorder="1" applyAlignment="1">
      <alignment horizontal="right"/>
    </xf>
    <xf numFmtId="0" fontId="4" fillId="3" borderId="0" xfId="0" applyFont="1" applyFill="1" applyAlignment="1">
      <alignment horizontal="left"/>
    </xf>
    <xf numFmtId="0" fontId="6" fillId="0" borderId="1" xfId="0" applyFont="1" applyBorder="1"/>
    <xf numFmtId="0" fontId="0" fillId="2" borderId="1" xfId="0" applyFill="1" applyBorder="1" applyAlignment="1">
      <alignment horizontal="left"/>
    </xf>
    <xf numFmtId="0" fontId="0" fillId="2" borderId="18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</cellXfs>
  <cellStyles count="2">
    <cellStyle name="Normal" xfId="0" builtinId="0"/>
    <cellStyle name="Normal 2" xfId="1" xr:uid="{E3BA285A-372F-44F6-B6A9-C63814FEDC6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B5B80A-922E-4495-8795-4A6F17CFB3BD}">
  <sheetPr>
    <pageSetUpPr fitToPage="1"/>
  </sheetPr>
  <dimension ref="A1:AF84"/>
  <sheetViews>
    <sheetView tabSelected="1" zoomScale="90" zoomScaleNormal="9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3" sqref="A3:XFD3"/>
    </sheetView>
  </sheetViews>
  <sheetFormatPr defaultRowHeight="15" customHeight="1" x14ac:dyDescent="0.3"/>
  <cols>
    <col min="1" max="1" width="17" customWidth="1"/>
    <col min="2" max="2" width="64" customWidth="1"/>
    <col min="3" max="3" width="15.88671875" customWidth="1"/>
    <col min="4" max="4" width="22.5546875" customWidth="1"/>
    <col min="5" max="5" width="8.6640625" style="17" customWidth="1"/>
    <col min="6" max="14" width="9.109375" style="17" customWidth="1"/>
    <col min="15" max="16" width="8.6640625" style="17" customWidth="1"/>
    <col min="17" max="27" width="8.6640625" style="17"/>
    <col min="28" max="28" width="10.33203125" customWidth="1"/>
  </cols>
  <sheetData>
    <row r="1" spans="1:32" ht="14.4" x14ac:dyDescent="0.3">
      <c r="A1" s="8" t="s">
        <v>0</v>
      </c>
      <c r="B1" s="9"/>
      <c r="C1" s="9"/>
      <c r="D1" s="9"/>
      <c r="Q1" s="18"/>
    </row>
    <row r="2" spans="1:32" ht="14.4" x14ac:dyDescent="0.3">
      <c r="A2" s="2"/>
      <c r="B2" s="3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12</v>
      </c>
      <c r="O2" s="4" t="s">
        <v>13</v>
      </c>
      <c r="P2" s="4" t="s">
        <v>14</v>
      </c>
      <c r="Q2" s="12" t="s">
        <v>15</v>
      </c>
      <c r="R2" s="11" t="s">
        <v>16</v>
      </c>
      <c r="S2" s="4" t="s">
        <v>17</v>
      </c>
      <c r="T2" s="4" t="s">
        <v>18</v>
      </c>
      <c r="U2" s="4" t="s">
        <v>19</v>
      </c>
      <c r="V2" s="4" t="s">
        <v>20</v>
      </c>
      <c r="W2" s="4" t="s">
        <v>21</v>
      </c>
      <c r="X2" s="4" t="s">
        <v>22</v>
      </c>
      <c r="Y2" s="4" t="s">
        <v>23</v>
      </c>
      <c r="Z2" s="4" t="s">
        <v>24</v>
      </c>
      <c r="AA2" s="4" t="s">
        <v>25</v>
      </c>
      <c r="AB2" s="4" t="s">
        <v>26</v>
      </c>
      <c r="AC2" s="1"/>
      <c r="AD2" s="1"/>
      <c r="AE2" s="1"/>
      <c r="AF2" s="1"/>
    </row>
    <row r="3" spans="1:32" ht="14.4" x14ac:dyDescent="0.3">
      <c r="A3" s="66" t="s">
        <v>27</v>
      </c>
      <c r="B3" s="64" t="s">
        <v>28</v>
      </c>
      <c r="C3" s="64"/>
      <c r="D3" s="6" t="s">
        <v>29</v>
      </c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20"/>
      <c r="R3" s="21"/>
      <c r="S3" s="19"/>
      <c r="T3" s="19"/>
      <c r="U3" s="19"/>
      <c r="V3" s="19"/>
      <c r="W3" s="19"/>
      <c r="X3" s="19"/>
      <c r="Y3" s="19"/>
      <c r="Z3" s="19"/>
      <c r="AA3" s="19"/>
      <c r="AB3" s="5">
        <f t="shared" ref="AB3:AB24" si="0">SUM(E3:P3)</f>
        <v>0</v>
      </c>
    </row>
    <row r="4" spans="1:32" ht="14.4" x14ac:dyDescent="0.3">
      <c r="A4" s="67"/>
      <c r="B4" s="65"/>
      <c r="C4" s="65"/>
      <c r="D4" s="13" t="s">
        <v>30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3"/>
      <c r="R4" s="24"/>
      <c r="S4" s="25">
        <v>75</v>
      </c>
      <c r="T4" s="26">
        <v>100</v>
      </c>
      <c r="U4" s="26">
        <v>150</v>
      </c>
      <c r="V4" s="26">
        <v>150</v>
      </c>
      <c r="W4" s="26">
        <v>150</v>
      </c>
      <c r="X4" s="26">
        <v>130</v>
      </c>
      <c r="Y4" s="26">
        <v>120</v>
      </c>
      <c r="Z4" s="22"/>
      <c r="AA4" s="22"/>
      <c r="AB4" s="5"/>
    </row>
    <row r="5" spans="1:32" ht="14.4" customHeight="1" x14ac:dyDescent="0.3">
      <c r="A5" s="67"/>
      <c r="B5" s="64" t="s">
        <v>31</v>
      </c>
      <c r="C5" s="64" t="s">
        <v>32</v>
      </c>
      <c r="D5" s="6" t="s">
        <v>29</v>
      </c>
      <c r="E5" s="19"/>
      <c r="F5" s="19"/>
      <c r="G5" s="19"/>
      <c r="H5" s="19"/>
      <c r="I5" s="19"/>
      <c r="J5" s="19"/>
      <c r="K5" s="19"/>
      <c r="L5" s="19"/>
      <c r="M5" s="19"/>
      <c r="N5" s="27">
        <v>39</v>
      </c>
      <c r="O5" s="27">
        <v>48</v>
      </c>
      <c r="P5" s="27">
        <v>39</v>
      </c>
      <c r="Q5" s="28">
        <v>6</v>
      </c>
      <c r="R5" s="21"/>
      <c r="S5" s="21"/>
      <c r="T5" s="21"/>
      <c r="U5" s="21"/>
      <c r="V5" s="21"/>
      <c r="W5" s="21"/>
      <c r="X5" s="21"/>
      <c r="Y5" s="21"/>
      <c r="Z5" s="21"/>
      <c r="AA5" s="21"/>
      <c r="AB5" s="5">
        <f t="shared" si="0"/>
        <v>126</v>
      </c>
    </row>
    <row r="6" spans="1:32" ht="14.4" x14ac:dyDescent="0.3">
      <c r="A6" s="68"/>
      <c r="B6" s="65"/>
      <c r="C6" s="65"/>
      <c r="D6" s="13" t="s">
        <v>30</v>
      </c>
      <c r="E6" s="30"/>
      <c r="F6" s="30"/>
      <c r="G6" s="30"/>
      <c r="H6" s="30"/>
      <c r="I6" s="30"/>
      <c r="J6" s="30"/>
      <c r="K6" s="30"/>
      <c r="L6" s="30"/>
      <c r="M6" s="30"/>
      <c r="N6" s="31">
        <v>39</v>
      </c>
      <c r="O6" s="32">
        <v>40</v>
      </c>
      <c r="P6" s="32">
        <v>46</v>
      </c>
      <c r="Q6" s="33"/>
      <c r="R6" s="34"/>
      <c r="S6" s="30"/>
      <c r="T6" s="30"/>
      <c r="U6" s="30"/>
      <c r="V6" s="30"/>
      <c r="W6" s="30"/>
      <c r="X6" s="30"/>
      <c r="Y6" s="30"/>
      <c r="Z6" s="30"/>
      <c r="AA6" s="30"/>
      <c r="AB6" s="5"/>
    </row>
    <row r="7" spans="1:32" ht="14.4" x14ac:dyDescent="0.3">
      <c r="A7" s="66" t="s">
        <v>33</v>
      </c>
      <c r="B7" s="64" t="s">
        <v>34</v>
      </c>
      <c r="C7" s="64"/>
      <c r="D7" s="6" t="s">
        <v>29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20"/>
      <c r="R7" s="21"/>
      <c r="S7" s="19"/>
      <c r="T7" s="19"/>
      <c r="U7" s="19"/>
      <c r="V7" s="19"/>
      <c r="W7" s="19"/>
      <c r="X7" s="19"/>
      <c r="Y7" s="19"/>
      <c r="Z7" s="19"/>
      <c r="AA7" s="19"/>
      <c r="AB7" s="5">
        <f t="shared" si="0"/>
        <v>0</v>
      </c>
    </row>
    <row r="8" spans="1:32" ht="14.4" x14ac:dyDescent="0.3">
      <c r="A8" s="67"/>
      <c r="B8" s="65"/>
      <c r="C8" s="65"/>
      <c r="D8" s="13" t="s">
        <v>30</v>
      </c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3"/>
      <c r="R8" s="24"/>
      <c r="S8" s="25">
        <v>60</v>
      </c>
      <c r="T8" s="26">
        <v>100</v>
      </c>
      <c r="U8" s="26">
        <v>120</v>
      </c>
      <c r="V8" s="26">
        <v>180</v>
      </c>
      <c r="W8" s="26">
        <v>180</v>
      </c>
      <c r="X8" s="26">
        <v>180</v>
      </c>
      <c r="Y8" s="26">
        <v>180</v>
      </c>
      <c r="Z8" s="26">
        <v>180</v>
      </c>
      <c r="AA8" s="26">
        <v>120</v>
      </c>
      <c r="AB8" s="5"/>
    </row>
    <row r="9" spans="1:32" ht="14.4" x14ac:dyDescent="0.3">
      <c r="A9" s="67"/>
      <c r="B9" s="64" t="s">
        <v>35</v>
      </c>
      <c r="C9" s="64" t="s">
        <v>32</v>
      </c>
      <c r="D9" s="6" t="s">
        <v>29</v>
      </c>
      <c r="E9" s="19"/>
      <c r="F9" s="19"/>
      <c r="G9" s="19"/>
      <c r="H9" s="19"/>
      <c r="I9" s="19"/>
      <c r="J9" s="19"/>
      <c r="K9" s="19"/>
      <c r="L9" s="19"/>
      <c r="M9" s="27">
        <v>68</v>
      </c>
      <c r="N9" s="27">
        <v>61</v>
      </c>
      <c r="O9" s="27">
        <v>58</v>
      </c>
      <c r="P9" s="27">
        <v>3</v>
      </c>
      <c r="Q9" s="20"/>
      <c r="R9" s="21"/>
      <c r="S9" s="19"/>
      <c r="T9" s="19"/>
      <c r="U9" s="19"/>
      <c r="V9" s="19"/>
      <c r="W9" s="19"/>
      <c r="X9" s="19"/>
      <c r="Y9" s="19"/>
      <c r="Z9" s="19"/>
      <c r="AA9" s="19"/>
      <c r="AB9" s="5">
        <f t="shared" si="0"/>
        <v>190</v>
      </c>
    </row>
    <row r="10" spans="1:32" ht="14.4" x14ac:dyDescent="0.3">
      <c r="A10" s="68"/>
      <c r="B10" s="65"/>
      <c r="C10" s="65"/>
      <c r="D10" s="13" t="s">
        <v>30</v>
      </c>
      <c r="E10" s="22"/>
      <c r="F10" s="22"/>
      <c r="G10" s="22"/>
      <c r="H10" s="22"/>
      <c r="I10" s="22"/>
      <c r="J10" s="22"/>
      <c r="K10" s="22"/>
      <c r="L10" s="22"/>
      <c r="M10" s="35">
        <v>68</v>
      </c>
      <c r="N10" s="36">
        <v>61</v>
      </c>
      <c r="O10" s="37">
        <v>40</v>
      </c>
      <c r="P10" s="37">
        <v>21</v>
      </c>
      <c r="Q10" s="23"/>
      <c r="R10" s="24"/>
      <c r="S10" s="22"/>
      <c r="T10" s="22"/>
      <c r="U10" s="22"/>
      <c r="V10" s="22"/>
      <c r="W10" s="22"/>
      <c r="X10" s="22"/>
      <c r="Y10" s="22"/>
      <c r="Z10" s="22"/>
      <c r="AA10" s="22"/>
      <c r="AB10" s="5"/>
    </row>
    <row r="11" spans="1:32" ht="14.4" x14ac:dyDescent="0.3">
      <c r="A11" s="66" t="s">
        <v>36</v>
      </c>
      <c r="B11" s="64" t="s">
        <v>37</v>
      </c>
      <c r="C11" s="64" t="s">
        <v>32</v>
      </c>
      <c r="D11" s="6" t="s">
        <v>29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20"/>
      <c r="R11" s="21"/>
      <c r="S11" s="19"/>
      <c r="T11" s="19"/>
      <c r="U11" s="19"/>
      <c r="V11" s="19"/>
      <c r="W11" s="19"/>
      <c r="X11" s="19"/>
      <c r="Y11" s="19"/>
      <c r="Z11" s="19"/>
      <c r="AA11" s="19"/>
      <c r="AB11" s="5">
        <f t="shared" si="0"/>
        <v>0</v>
      </c>
    </row>
    <row r="12" spans="1:32" ht="14.4" x14ac:dyDescent="0.3">
      <c r="A12" s="67"/>
      <c r="B12" s="65"/>
      <c r="C12" s="65"/>
      <c r="D12" s="13" t="s">
        <v>30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3"/>
      <c r="R12" s="24"/>
      <c r="S12" s="38">
        <v>30</v>
      </c>
      <c r="T12" s="39">
        <v>120</v>
      </c>
      <c r="U12" s="39">
        <v>120</v>
      </c>
      <c r="V12" s="39">
        <v>120</v>
      </c>
      <c r="W12" s="39">
        <v>120</v>
      </c>
      <c r="X12" s="39">
        <v>120</v>
      </c>
      <c r="Y12" s="39">
        <v>120</v>
      </c>
      <c r="Z12" s="39">
        <v>120</v>
      </c>
      <c r="AA12" s="40">
        <v>120</v>
      </c>
      <c r="AB12" s="5"/>
    </row>
    <row r="13" spans="1:32" ht="14.4" x14ac:dyDescent="0.3">
      <c r="A13" s="67"/>
      <c r="B13" s="64" t="s">
        <v>38</v>
      </c>
      <c r="C13" s="64" t="s">
        <v>32</v>
      </c>
      <c r="D13" s="6" t="s">
        <v>29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20"/>
      <c r="R13" s="21"/>
      <c r="S13" s="19"/>
      <c r="T13" s="19"/>
      <c r="U13" s="19"/>
      <c r="V13" s="19"/>
      <c r="W13" s="19"/>
      <c r="X13" s="19"/>
      <c r="Y13" s="19"/>
      <c r="Z13" s="19"/>
      <c r="AA13" s="19"/>
      <c r="AB13" s="5">
        <f t="shared" si="0"/>
        <v>0</v>
      </c>
    </row>
    <row r="14" spans="1:32" ht="14.4" x14ac:dyDescent="0.3">
      <c r="A14" s="67"/>
      <c r="B14" s="65"/>
      <c r="C14" s="65"/>
      <c r="D14" s="13" t="s">
        <v>30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3"/>
      <c r="R14" s="39">
        <v>60</v>
      </c>
      <c r="S14" s="39">
        <v>60</v>
      </c>
      <c r="T14" s="39">
        <v>37</v>
      </c>
      <c r="U14" s="22"/>
      <c r="V14" s="22"/>
      <c r="W14" s="22"/>
      <c r="X14" s="22"/>
      <c r="Y14" s="22"/>
      <c r="Z14" s="22"/>
      <c r="AA14" s="22"/>
      <c r="AB14" s="5"/>
    </row>
    <row r="15" spans="1:32" ht="14.4" x14ac:dyDescent="0.3">
      <c r="A15" s="67"/>
      <c r="B15" s="64" t="s">
        <v>39</v>
      </c>
      <c r="C15" s="64"/>
      <c r="D15" s="6" t="s">
        <v>29</v>
      </c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20"/>
      <c r="R15" s="21"/>
      <c r="S15" s="19"/>
      <c r="T15" s="19"/>
      <c r="U15" s="19"/>
      <c r="V15" s="19"/>
      <c r="W15" s="19"/>
      <c r="X15" s="19"/>
      <c r="Y15" s="19"/>
      <c r="Z15" s="19"/>
      <c r="AA15" s="19"/>
      <c r="AB15" s="5">
        <f t="shared" si="0"/>
        <v>0</v>
      </c>
    </row>
    <row r="16" spans="1:32" ht="14.4" x14ac:dyDescent="0.3">
      <c r="A16" s="68"/>
      <c r="B16" s="65"/>
      <c r="C16" s="65"/>
      <c r="D16" s="13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3"/>
      <c r="R16" s="24"/>
      <c r="S16" s="22"/>
      <c r="T16" s="22"/>
      <c r="U16" s="25">
        <v>75</v>
      </c>
      <c r="V16" s="26">
        <v>160</v>
      </c>
      <c r="W16" s="26">
        <v>160</v>
      </c>
      <c r="X16" s="26">
        <v>160</v>
      </c>
      <c r="Y16" s="26">
        <v>45</v>
      </c>
      <c r="Z16" s="22"/>
      <c r="AA16" s="22"/>
      <c r="AB16" s="5"/>
    </row>
    <row r="17" spans="1:28" ht="14.4" x14ac:dyDescent="0.3">
      <c r="A17" s="66" t="s">
        <v>40</v>
      </c>
      <c r="B17" s="64" t="s">
        <v>41</v>
      </c>
      <c r="C17" s="64"/>
      <c r="D17" s="6" t="s">
        <v>29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20"/>
      <c r="R17" s="21"/>
      <c r="S17" s="19"/>
      <c r="T17" s="19"/>
      <c r="U17" s="19"/>
      <c r="V17" s="19"/>
      <c r="W17" s="19"/>
      <c r="X17" s="19"/>
      <c r="Y17" s="19"/>
      <c r="Z17" s="19"/>
      <c r="AA17" s="19"/>
      <c r="AB17" s="5">
        <f t="shared" si="0"/>
        <v>0</v>
      </c>
    </row>
    <row r="18" spans="1:28" ht="14.4" x14ac:dyDescent="0.3">
      <c r="A18" s="67"/>
      <c r="B18" s="65"/>
      <c r="C18" s="65"/>
      <c r="D18" s="13" t="s">
        <v>30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3"/>
      <c r="R18" s="39">
        <v>80</v>
      </c>
      <c r="S18" s="39">
        <v>150</v>
      </c>
      <c r="T18" s="39">
        <v>225</v>
      </c>
      <c r="U18" s="39">
        <v>300</v>
      </c>
      <c r="V18" s="39">
        <v>300</v>
      </c>
      <c r="W18" s="39">
        <v>300</v>
      </c>
      <c r="X18" s="39">
        <v>300</v>
      </c>
      <c r="Y18" s="39">
        <v>300</v>
      </c>
      <c r="Z18" s="39">
        <v>300</v>
      </c>
      <c r="AA18" s="40">
        <v>300</v>
      </c>
      <c r="AB18" s="5"/>
    </row>
    <row r="19" spans="1:28" ht="14.4" x14ac:dyDescent="0.3">
      <c r="A19" s="67"/>
      <c r="B19" s="64" t="s">
        <v>42</v>
      </c>
      <c r="C19" s="64" t="s">
        <v>32</v>
      </c>
      <c r="D19" s="6" t="s">
        <v>29</v>
      </c>
      <c r="E19" s="19"/>
      <c r="F19" s="19"/>
      <c r="G19" s="19"/>
      <c r="H19" s="19"/>
      <c r="I19" s="19"/>
      <c r="J19" s="19"/>
      <c r="K19" s="19"/>
      <c r="L19" s="19"/>
      <c r="M19" s="27">
        <v>11</v>
      </c>
      <c r="N19" s="27">
        <v>53</v>
      </c>
      <c r="O19" s="19"/>
      <c r="P19" s="19"/>
      <c r="Q19" s="20"/>
      <c r="R19" s="21"/>
      <c r="S19" s="19"/>
      <c r="T19" s="19"/>
      <c r="U19" s="19"/>
      <c r="V19" s="19"/>
      <c r="W19" s="19"/>
      <c r="X19" s="19"/>
      <c r="Y19" s="19"/>
      <c r="Z19" s="19"/>
      <c r="AA19" s="19"/>
      <c r="AB19" s="5">
        <f t="shared" si="0"/>
        <v>64</v>
      </c>
    </row>
    <row r="20" spans="1:28" ht="14.4" x14ac:dyDescent="0.3">
      <c r="A20" s="67"/>
      <c r="B20" s="65"/>
      <c r="C20" s="65"/>
      <c r="D20" s="13" t="s">
        <v>30</v>
      </c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3"/>
      <c r="R20" s="24"/>
      <c r="S20" s="22"/>
      <c r="T20" s="22"/>
      <c r="U20" s="22"/>
      <c r="V20" s="22"/>
      <c r="W20" s="22"/>
      <c r="X20" s="22"/>
      <c r="Y20" s="22"/>
      <c r="Z20" s="22"/>
      <c r="AA20" s="22"/>
      <c r="AB20" s="5"/>
    </row>
    <row r="21" spans="1:28" ht="14.4" x14ac:dyDescent="0.3">
      <c r="A21" s="67"/>
      <c r="B21" s="64" t="s">
        <v>43</v>
      </c>
      <c r="C21" s="64" t="s">
        <v>32</v>
      </c>
      <c r="D21" s="6" t="s">
        <v>29</v>
      </c>
      <c r="E21" s="19"/>
      <c r="F21" s="19"/>
      <c r="G21" s="19"/>
      <c r="H21" s="19"/>
      <c r="I21" s="19"/>
      <c r="J21" s="19"/>
      <c r="K21" s="19"/>
      <c r="L21" s="27">
        <v>41</v>
      </c>
      <c r="M21" s="27">
        <v>47</v>
      </c>
      <c r="N21" s="27">
        <v>47</v>
      </c>
      <c r="O21" s="19"/>
      <c r="P21" s="19"/>
      <c r="Q21" s="20"/>
      <c r="R21" s="21"/>
      <c r="S21" s="19"/>
      <c r="T21" s="19"/>
      <c r="U21" s="19"/>
      <c r="V21" s="19"/>
      <c r="W21" s="19"/>
      <c r="X21" s="19"/>
      <c r="Y21" s="19"/>
      <c r="Z21" s="19"/>
      <c r="AA21" s="19"/>
      <c r="AB21" s="5">
        <f t="shared" si="0"/>
        <v>135</v>
      </c>
    </row>
    <row r="22" spans="1:28" ht="14.4" x14ac:dyDescent="0.3">
      <c r="A22" s="67"/>
      <c r="B22" s="65"/>
      <c r="C22" s="65"/>
      <c r="D22" s="13" t="s">
        <v>30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3"/>
      <c r="R22" s="24"/>
      <c r="S22" s="22"/>
      <c r="T22" s="22"/>
      <c r="U22" s="22"/>
      <c r="V22" s="22"/>
      <c r="W22" s="22"/>
      <c r="X22" s="22"/>
      <c r="Y22" s="22"/>
      <c r="Z22" s="22"/>
      <c r="AA22" s="22"/>
      <c r="AB22" s="5"/>
    </row>
    <row r="23" spans="1:28" ht="14.4" x14ac:dyDescent="0.3">
      <c r="A23" s="67"/>
      <c r="B23" s="6" t="s">
        <v>44</v>
      </c>
      <c r="C23" s="6"/>
      <c r="D23" s="6" t="s">
        <v>29</v>
      </c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20"/>
      <c r="R23" s="21"/>
      <c r="S23" s="19"/>
      <c r="T23" s="19"/>
      <c r="U23" s="19"/>
      <c r="V23" s="19"/>
      <c r="W23" s="19"/>
      <c r="X23" s="19"/>
      <c r="Y23" s="19"/>
      <c r="Z23" s="19"/>
      <c r="AA23" s="19"/>
      <c r="AB23" s="5">
        <f t="shared" si="0"/>
        <v>0</v>
      </c>
    </row>
    <row r="24" spans="1:28" ht="14.4" x14ac:dyDescent="0.3">
      <c r="A24" s="67"/>
      <c r="B24" s="6" t="s">
        <v>45</v>
      </c>
      <c r="C24" s="6"/>
      <c r="D24" s="6" t="s">
        <v>29</v>
      </c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41">
        <v>97</v>
      </c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5">
        <f t="shared" si="0"/>
        <v>0</v>
      </c>
    </row>
    <row r="25" spans="1:28" ht="14.4" x14ac:dyDescent="0.3">
      <c r="A25" s="68"/>
      <c r="B25" s="63" t="s">
        <v>46</v>
      </c>
      <c r="C25" s="13"/>
      <c r="D25" s="13" t="s">
        <v>30</v>
      </c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44">
        <v>20</v>
      </c>
      <c r="R25" s="26">
        <v>50</v>
      </c>
      <c r="S25" s="26">
        <v>38</v>
      </c>
      <c r="T25" s="26">
        <v>26</v>
      </c>
      <c r="U25" s="26">
        <v>25</v>
      </c>
      <c r="V25" s="22"/>
      <c r="W25" s="22"/>
      <c r="X25" s="22"/>
      <c r="Y25" s="22"/>
      <c r="Z25" s="22"/>
      <c r="AA25" s="22"/>
      <c r="AB25" s="5"/>
    </row>
    <row r="26" spans="1:28" ht="14.4" x14ac:dyDescent="0.3">
      <c r="A26" s="66" t="s">
        <v>47</v>
      </c>
      <c r="B26" s="64" t="s">
        <v>48</v>
      </c>
      <c r="C26" s="64" t="s">
        <v>32</v>
      </c>
      <c r="D26" s="6" t="s">
        <v>29</v>
      </c>
      <c r="E26" s="43">
        <v>22</v>
      </c>
      <c r="F26" s="43">
        <v>164</v>
      </c>
      <c r="G26" s="43">
        <v>273</v>
      </c>
      <c r="H26" s="43">
        <v>322</v>
      </c>
      <c r="I26" s="43">
        <v>455</v>
      </c>
      <c r="J26" s="43">
        <v>287</v>
      </c>
      <c r="K26" s="43">
        <v>317</v>
      </c>
      <c r="L26" s="43">
        <v>266</v>
      </c>
      <c r="M26" s="43">
        <v>340</v>
      </c>
      <c r="N26" s="43">
        <v>191</v>
      </c>
      <c r="O26" s="43">
        <v>92</v>
      </c>
      <c r="P26" s="43">
        <v>136</v>
      </c>
      <c r="Q26" s="41">
        <v>158</v>
      </c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5">
        <f>SUM(E26:Q26)</f>
        <v>3023</v>
      </c>
    </row>
    <row r="27" spans="1:28" ht="14.4" x14ac:dyDescent="0.3">
      <c r="A27" s="68"/>
      <c r="B27" s="65"/>
      <c r="C27" s="65"/>
      <c r="D27" s="13" t="s">
        <v>30</v>
      </c>
      <c r="E27" s="22"/>
      <c r="F27" s="22"/>
      <c r="G27" s="22"/>
      <c r="H27" s="35">
        <v>321</v>
      </c>
      <c r="I27" s="36">
        <v>450</v>
      </c>
      <c r="J27" s="36">
        <v>288</v>
      </c>
      <c r="K27" s="36">
        <v>317</v>
      </c>
      <c r="L27" s="36">
        <v>265</v>
      </c>
      <c r="M27" s="36">
        <v>340</v>
      </c>
      <c r="N27" s="45">
        <v>191</v>
      </c>
      <c r="O27" s="39">
        <v>150</v>
      </c>
      <c r="P27" s="39">
        <v>125</v>
      </c>
      <c r="Q27" s="46">
        <v>100</v>
      </c>
      <c r="R27" s="39">
        <v>75</v>
      </c>
      <c r="S27" s="39">
        <v>37</v>
      </c>
      <c r="T27" s="22"/>
      <c r="U27" s="22"/>
      <c r="V27" s="22"/>
      <c r="W27" s="22"/>
      <c r="X27" s="22"/>
      <c r="Y27" s="22"/>
      <c r="Z27" s="22"/>
      <c r="AA27" s="22"/>
      <c r="AB27" s="5"/>
    </row>
    <row r="28" spans="1:28" ht="14.4" x14ac:dyDescent="0.3">
      <c r="A28" s="66" t="s">
        <v>49</v>
      </c>
      <c r="B28" s="64" t="s">
        <v>50</v>
      </c>
      <c r="C28" s="64" t="s">
        <v>32</v>
      </c>
      <c r="D28" s="6" t="s">
        <v>29</v>
      </c>
      <c r="E28" s="19"/>
      <c r="F28" s="19"/>
      <c r="G28" s="19"/>
      <c r="H28" s="19"/>
      <c r="I28" s="19"/>
      <c r="J28" s="19"/>
      <c r="K28" s="43">
        <v>90</v>
      </c>
      <c r="L28" s="43">
        <v>221</v>
      </c>
      <c r="M28" s="43">
        <v>181</v>
      </c>
      <c r="N28" s="43">
        <v>204</v>
      </c>
      <c r="O28" s="43">
        <v>184</v>
      </c>
      <c r="P28" s="43">
        <v>235</v>
      </c>
      <c r="Q28" s="41">
        <v>201</v>
      </c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5">
        <f>SUM(E28:Q28)</f>
        <v>1316</v>
      </c>
    </row>
    <row r="29" spans="1:28" ht="14.4" x14ac:dyDescent="0.3">
      <c r="A29" s="68"/>
      <c r="B29" s="65"/>
      <c r="C29" s="65"/>
      <c r="D29" s="13" t="s">
        <v>30</v>
      </c>
      <c r="E29" s="22"/>
      <c r="F29" s="22"/>
      <c r="G29" s="22"/>
      <c r="H29" s="22"/>
      <c r="I29" s="22"/>
      <c r="J29" s="22"/>
      <c r="K29" s="35">
        <v>92</v>
      </c>
      <c r="L29" s="36">
        <v>219</v>
      </c>
      <c r="M29" s="36">
        <v>181</v>
      </c>
      <c r="N29" s="36">
        <v>204</v>
      </c>
      <c r="O29" s="37">
        <v>150</v>
      </c>
      <c r="P29" s="37">
        <v>200</v>
      </c>
      <c r="Q29" s="47">
        <v>200</v>
      </c>
      <c r="R29" s="37">
        <v>200</v>
      </c>
      <c r="S29" s="37">
        <v>200</v>
      </c>
      <c r="T29" s="37">
        <v>200</v>
      </c>
      <c r="U29" s="37">
        <v>154</v>
      </c>
      <c r="V29" s="37">
        <v>150</v>
      </c>
      <c r="W29" s="37">
        <v>150</v>
      </c>
      <c r="X29" s="37">
        <v>150</v>
      </c>
      <c r="Y29" s="22"/>
      <c r="Z29" s="22"/>
      <c r="AA29" s="22"/>
      <c r="AB29" s="5"/>
    </row>
    <row r="30" spans="1:28" ht="14.4" x14ac:dyDescent="0.3">
      <c r="A30" s="66" t="s">
        <v>51</v>
      </c>
      <c r="B30" s="64" t="s">
        <v>52</v>
      </c>
      <c r="C30" s="64"/>
      <c r="D30" s="6" t="s">
        <v>29</v>
      </c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20"/>
      <c r="R30" s="21"/>
      <c r="S30" s="19"/>
      <c r="T30" s="19"/>
      <c r="U30" s="19"/>
      <c r="V30" s="19"/>
      <c r="W30" s="19"/>
      <c r="X30" s="19"/>
      <c r="Y30" s="19"/>
      <c r="Z30" s="19"/>
      <c r="AA30" s="19"/>
      <c r="AB30" s="5">
        <f t="shared" ref="AB30:AB60" si="1">SUM(E30:P30)</f>
        <v>0</v>
      </c>
    </row>
    <row r="31" spans="1:28" ht="14.4" x14ac:dyDescent="0.3">
      <c r="A31" s="68"/>
      <c r="B31" s="65"/>
      <c r="C31" s="65"/>
      <c r="D31" s="13" t="s">
        <v>30</v>
      </c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3"/>
      <c r="R31" s="24"/>
      <c r="S31" s="22"/>
      <c r="T31" s="22"/>
      <c r="U31" s="22"/>
      <c r="V31" s="22"/>
      <c r="W31" s="22"/>
      <c r="X31" s="22"/>
      <c r="Y31" s="25">
        <v>14</v>
      </c>
      <c r="Z31" s="26">
        <v>20</v>
      </c>
      <c r="AA31" s="48">
        <v>20</v>
      </c>
      <c r="AB31" s="5"/>
    </row>
    <row r="32" spans="1:28" ht="14.4" x14ac:dyDescent="0.3">
      <c r="A32" s="66" t="s">
        <v>53</v>
      </c>
      <c r="B32" s="64" t="s">
        <v>54</v>
      </c>
      <c r="C32" s="64"/>
      <c r="D32" s="6" t="s">
        <v>29</v>
      </c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20"/>
      <c r="R32" s="21"/>
      <c r="S32" s="19"/>
      <c r="T32" s="19"/>
      <c r="U32" s="19"/>
      <c r="V32" s="19"/>
      <c r="W32" s="19"/>
      <c r="X32" s="19"/>
      <c r="Y32" s="19"/>
      <c r="Z32" s="19"/>
      <c r="AA32" s="19"/>
      <c r="AB32" s="5">
        <f t="shared" si="1"/>
        <v>0</v>
      </c>
    </row>
    <row r="33" spans="1:28" ht="14.4" x14ac:dyDescent="0.3">
      <c r="A33" s="68"/>
      <c r="B33" s="65"/>
      <c r="C33" s="65"/>
      <c r="D33" s="13" t="s">
        <v>30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3"/>
      <c r="R33" s="24"/>
      <c r="S33" s="22"/>
      <c r="T33" s="49">
        <v>18</v>
      </c>
      <c r="U33" s="22"/>
      <c r="V33" s="22"/>
      <c r="W33" s="22"/>
      <c r="X33" s="22"/>
      <c r="Y33" s="22"/>
      <c r="Z33" s="22"/>
      <c r="AA33" s="22"/>
      <c r="AB33" s="5"/>
    </row>
    <row r="34" spans="1:28" ht="14.4" x14ac:dyDescent="0.3">
      <c r="A34" s="66" t="s">
        <v>55</v>
      </c>
      <c r="B34" s="64" t="s">
        <v>56</v>
      </c>
      <c r="C34" s="64"/>
      <c r="D34" s="6" t="s">
        <v>29</v>
      </c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21"/>
      <c r="S34" s="19"/>
      <c r="T34" s="19"/>
      <c r="U34" s="19"/>
      <c r="V34" s="19"/>
      <c r="W34" s="19"/>
      <c r="X34" s="19"/>
      <c r="Y34" s="19"/>
      <c r="Z34" s="19"/>
      <c r="AA34" s="19"/>
      <c r="AB34" s="5">
        <f t="shared" si="1"/>
        <v>0</v>
      </c>
    </row>
    <row r="35" spans="1:28" ht="14.4" x14ac:dyDescent="0.3">
      <c r="A35" s="68"/>
      <c r="B35" s="65"/>
      <c r="C35" s="65"/>
      <c r="D35" s="13" t="s">
        <v>30</v>
      </c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3"/>
      <c r="R35" s="24"/>
      <c r="S35" s="22"/>
      <c r="T35" s="49">
        <v>23</v>
      </c>
      <c r="U35" s="22"/>
      <c r="V35" s="22"/>
      <c r="W35" s="22"/>
      <c r="X35" s="22"/>
      <c r="Y35" s="22"/>
      <c r="Z35" s="22"/>
      <c r="AA35" s="22"/>
      <c r="AB35" s="5"/>
    </row>
    <row r="36" spans="1:28" ht="14.4" x14ac:dyDescent="0.3">
      <c r="A36" s="66" t="s">
        <v>57</v>
      </c>
      <c r="B36" s="64" t="s">
        <v>58</v>
      </c>
      <c r="C36" s="64"/>
      <c r="D36" s="6" t="s">
        <v>29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20"/>
      <c r="R36" s="21"/>
      <c r="S36" s="19"/>
      <c r="T36" s="19"/>
      <c r="U36" s="19"/>
      <c r="V36" s="19"/>
      <c r="W36" s="19"/>
      <c r="X36" s="19"/>
      <c r="Y36" s="19"/>
      <c r="Z36" s="19"/>
      <c r="AA36" s="19"/>
      <c r="AB36" s="5">
        <f t="shared" si="1"/>
        <v>0</v>
      </c>
    </row>
    <row r="37" spans="1:28" ht="14.4" x14ac:dyDescent="0.3">
      <c r="A37" s="68"/>
      <c r="B37" s="65"/>
      <c r="C37" s="65"/>
      <c r="D37" s="13" t="s">
        <v>30</v>
      </c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3"/>
      <c r="R37" s="24"/>
      <c r="S37" s="22"/>
      <c r="T37" s="22"/>
      <c r="U37" s="22"/>
      <c r="V37" s="22"/>
      <c r="W37" s="22"/>
      <c r="X37" s="22"/>
      <c r="Y37" s="49">
        <v>14</v>
      </c>
      <c r="Z37" s="22"/>
      <c r="AA37" s="22"/>
      <c r="AB37" s="5"/>
    </row>
    <row r="38" spans="1:28" ht="14.4" x14ac:dyDescent="0.3">
      <c r="A38" s="66" t="s">
        <v>59</v>
      </c>
      <c r="B38" s="64" t="s">
        <v>60</v>
      </c>
      <c r="C38" s="64" t="s">
        <v>32</v>
      </c>
      <c r="D38" s="6" t="s">
        <v>29</v>
      </c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20"/>
      <c r="R38" s="21"/>
      <c r="S38" s="19"/>
      <c r="T38" s="19"/>
      <c r="U38" s="19"/>
      <c r="V38" s="19"/>
      <c r="W38" s="19"/>
      <c r="X38" s="19"/>
      <c r="Y38" s="19"/>
      <c r="Z38" s="19"/>
      <c r="AA38" s="19"/>
      <c r="AB38" s="5">
        <f t="shared" si="1"/>
        <v>0</v>
      </c>
    </row>
    <row r="39" spans="1:28" ht="14.4" x14ac:dyDescent="0.3">
      <c r="A39" s="68"/>
      <c r="B39" s="65"/>
      <c r="C39" s="65"/>
      <c r="D39" s="13" t="s">
        <v>30</v>
      </c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50">
        <v>40</v>
      </c>
      <c r="R39" s="39">
        <v>40</v>
      </c>
      <c r="S39" s="38">
        <v>32</v>
      </c>
      <c r="T39" s="22"/>
      <c r="U39" s="22"/>
      <c r="V39" s="22"/>
      <c r="W39" s="22"/>
      <c r="X39" s="22"/>
      <c r="Y39" s="22"/>
      <c r="Z39" s="22"/>
      <c r="AA39" s="22"/>
      <c r="AB39" s="5"/>
    </row>
    <row r="40" spans="1:28" ht="14.4" x14ac:dyDescent="0.3">
      <c r="A40" s="66" t="s">
        <v>61</v>
      </c>
      <c r="B40" s="64" t="s">
        <v>62</v>
      </c>
      <c r="C40" s="64"/>
      <c r="D40" s="6" t="s">
        <v>29</v>
      </c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20"/>
      <c r="R40" s="21"/>
      <c r="S40" s="19"/>
      <c r="T40" s="19"/>
      <c r="U40" s="19"/>
      <c r="V40" s="19"/>
      <c r="W40" s="19"/>
      <c r="X40" s="19"/>
      <c r="Y40" s="19"/>
      <c r="Z40" s="19"/>
      <c r="AA40" s="19"/>
      <c r="AB40" s="5">
        <f t="shared" si="1"/>
        <v>0</v>
      </c>
    </row>
    <row r="41" spans="1:28" ht="14.4" x14ac:dyDescent="0.3">
      <c r="A41" s="68"/>
      <c r="B41" s="65"/>
      <c r="C41" s="65"/>
      <c r="D41" s="13" t="s">
        <v>30</v>
      </c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3"/>
      <c r="R41" s="24"/>
      <c r="S41" s="22"/>
      <c r="T41" s="22"/>
      <c r="U41" s="22"/>
      <c r="V41" s="22"/>
      <c r="W41" s="22"/>
      <c r="X41" s="49">
        <v>20</v>
      </c>
      <c r="Y41" s="49">
        <v>19</v>
      </c>
      <c r="Z41" s="22"/>
      <c r="AA41" s="22"/>
      <c r="AB41" s="5"/>
    </row>
    <row r="42" spans="1:28" ht="14.4" x14ac:dyDescent="0.3">
      <c r="A42" s="66" t="s">
        <v>63</v>
      </c>
      <c r="B42" s="64" t="s">
        <v>64</v>
      </c>
      <c r="C42" s="64" t="s">
        <v>32</v>
      </c>
      <c r="D42" s="6" t="s">
        <v>29</v>
      </c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20"/>
      <c r="R42" s="21"/>
      <c r="S42" s="19"/>
      <c r="T42" s="19"/>
      <c r="U42" s="19"/>
      <c r="V42" s="19"/>
      <c r="W42" s="19"/>
      <c r="X42" s="19"/>
      <c r="Y42" s="19"/>
      <c r="Z42" s="19"/>
      <c r="AA42" s="19"/>
      <c r="AB42" s="5">
        <f t="shared" si="1"/>
        <v>0</v>
      </c>
    </row>
    <row r="43" spans="1:28" ht="14.4" x14ac:dyDescent="0.3">
      <c r="A43" s="68"/>
      <c r="B43" s="65"/>
      <c r="C43" s="65"/>
      <c r="D43" s="13" t="s">
        <v>30</v>
      </c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3"/>
      <c r="R43" s="51">
        <v>15</v>
      </c>
      <c r="S43" s="49">
        <v>50</v>
      </c>
      <c r="T43" s="49">
        <v>50</v>
      </c>
      <c r="U43" s="49">
        <v>50</v>
      </c>
      <c r="V43" s="49">
        <v>35</v>
      </c>
      <c r="W43" s="22"/>
      <c r="X43" s="22"/>
      <c r="Y43" s="22"/>
      <c r="Z43" s="22"/>
      <c r="AA43" s="22"/>
      <c r="AB43" s="5"/>
    </row>
    <row r="44" spans="1:28" ht="14.4" x14ac:dyDescent="0.3">
      <c r="A44" s="66" t="s">
        <v>65</v>
      </c>
      <c r="B44" s="64" t="s">
        <v>66</v>
      </c>
      <c r="C44" s="64" t="s">
        <v>32</v>
      </c>
      <c r="D44" s="6" t="s">
        <v>29</v>
      </c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20"/>
      <c r="R44" s="21"/>
      <c r="S44" s="19"/>
      <c r="T44" s="19"/>
      <c r="U44" s="19"/>
      <c r="V44" s="19"/>
      <c r="W44" s="19"/>
      <c r="X44" s="19"/>
      <c r="Y44" s="19"/>
      <c r="Z44" s="19"/>
      <c r="AA44" s="19"/>
      <c r="AB44" s="5">
        <f t="shared" si="1"/>
        <v>0</v>
      </c>
    </row>
    <row r="45" spans="1:28" ht="14.4" x14ac:dyDescent="0.3">
      <c r="A45" s="68"/>
      <c r="B45" s="65"/>
      <c r="C45" s="65"/>
      <c r="D45" s="13" t="s">
        <v>30</v>
      </c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3"/>
      <c r="R45" s="39">
        <v>100</v>
      </c>
      <c r="S45" s="38">
        <v>200</v>
      </c>
      <c r="T45" s="38">
        <v>250</v>
      </c>
      <c r="U45" s="38">
        <v>250</v>
      </c>
      <c r="V45" s="38">
        <v>250</v>
      </c>
      <c r="W45" s="38">
        <v>250</v>
      </c>
      <c r="X45" s="38">
        <v>250</v>
      </c>
      <c r="Y45" s="38">
        <v>250</v>
      </c>
      <c r="Z45" s="38">
        <v>55</v>
      </c>
      <c r="AA45" s="22"/>
      <c r="AB45" s="5"/>
    </row>
    <row r="46" spans="1:28" ht="14.4" x14ac:dyDescent="0.3">
      <c r="A46" s="66" t="s">
        <v>67</v>
      </c>
      <c r="B46" s="64" t="s">
        <v>68</v>
      </c>
      <c r="C46" s="64"/>
      <c r="D46" s="6" t="s">
        <v>29</v>
      </c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20"/>
      <c r="R46" s="21"/>
      <c r="S46" s="19"/>
      <c r="T46" s="19"/>
      <c r="U46" s="19"/>
      <c r="V46" s="19"/>
      <c r="W46" s="19"/>
      <c r="X46" s="19"/>
      <c r="Y46" s="19"/>
      <c r="Z46" s="19"/>
      <c r="AA46" s="19"/>
      <c r="AB46" s="5">
        <f t="shared" si="1"/>
        <v>0</v>
      </c>
    </row>
    <row r="47" spans="1:28" ht="14.4" x14ac:dyDescent="0.3">
      <c r="A47" s="68"/>
      <c r="B47" s="65"/>
      <c r="C47" s="65"/>
      <c r="D47" s="13" t="s">
        <v>30</v>
      </c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3"/>
      <c r="R47" s="24"/>
      <c r="S47" s="49">
        <v>50</v>
      </c>
      <c r="T47" s="49">
        <v>100</v>
      </c>
      <c r="U47" s="49">
        <v>160</v>
      </c>
      <c r="V47" s="49">
        <v>200</v>
      </c>
      <c r="W47" s="49">
        <v>200</v>
      </c>
      <c r="X47" s="49">
        <v>160</v>
      </c>
      <c r="Y47" s="49">
        <v>160</v>
      </c>
      <c r="Z47" s="49">
        <v>120</v>
      </c>
      <c r="AA47" s="22"/>
      <c r="AB47" s="5"/>
    </row>
    <row r="48" spans="1:28" ht="14.4" x14ac:dyDescent="0.3">
      <c r="A48" s="66" t="s">
        <v>69</v>
      </c>
      <c r="B48" s="64" t="s">
        <v>70</v>
      </c>
      <c r="C48" s="64"/>
      <c r="D48" s="6" t="s">
        <v>29</v>
      </c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20"/>
      <c r="R48" s="21"/>
      <c r="S48" s="19"/>
      <c r="T48" s="19"/>
      <c r="U48" s="19"/>
      <c r="V48" s="19"/>
      <c r="W48" s="19"/>
      <c r="X48" s="19"/>
      <c r="Y48" s="19"/>
      <c r="Z48" s="19"/>
      <c r="AA48" s="19"/>
      <c r="AB48" s="5">
        <f t="shared" si="1"/>
        <v>0</v>
      </c>
    </row>
    <row r="49" spans="1:28" ht="14.4" x14ac:dyDescent="0.3">
      <c r="A49" s="68"/>
      <c r="B49" s="65"/>
      <c r="C49" s="65"/>
      <c r="D49" s="13" t="s">
        <v>30</v>
      </c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52">
        <v>10</v>
      </c>
      <c r="R49" s="51">
        <v>50</v>
      </c>
      <c r="S49" s="49">
        <v>50</v>
      </c>
      <c r="T49" s="49">
        <v>20</v>
      </c>
      <c r="U49" s="22"/>
      <c r="V49" s="22"/>
      <c r="W49" s="22"/>
      <c r="X49" s="22"/>
      <c r="Y49" s="22"/>
      <c r="Z49" s="22"/>
      <c r="AA49" s="22"/>
      <c r="AB49" s="5"/>
    </row>
    <row r="50" spans="1:28" ht="14.4" x14ac:dyDescent="0.3">
      <c r="A50" s="66" t="s">
        <v>71</v>
      </c>
      <c r="B50" s="64" t="s">
        <v>72</v>
      </c>
      <c r="C50" s="64"/>
      <c r="D50" s="6" t="s">
        <v>29</v>
      </c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20"/>
      <c r="R50" s="21"/>
      <c r="S50" s="19"/>
      <c r="T50" s="19"/>
      <c r="U50" s="19"/>
      <c r="V50" s="19"/>
      <c r="W50" s="19"/>
      <c r="X50" s="19"/>
      <c r="Y50" s="19"/>
      <c r="Z50" s="19"/>
      <c r="AA50" s="19"/>
      <c r="AB50" s="5">
        <f t="shared" si="1"/>
        <v>0</v>
      </c>
    </row>
    <row r="51" spans="1:28" ht="14.4" x14ac:dyDescent="0.3">
      <c r="A51" s="68"/>
      <c r="B51" s="65"/>
      <c r="C51" s="65"/>
      <c r="D51" s="13" t="s">
        <v>30</v>
      </c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3"/>
      <c r="R51" s="51">
        <v>30</v>
      </c>
      <c r="S51" s="49">
        <v>100</v>
      </c>
      <c r="T51" s="49">
        <v>120</v>
      </c>
      <c r="U51" s="49">
        <v>100</v>
      </c>
      <c r="V51" s="49">
        <v>70</v>
      </c>
      <c r="W51" s="22"/>
      <c r="X51" s="22"/>
      <c r="Y51" s="22"/>
      <c r="Z51" s="22"/>
      <c r="AA51" s="22"/>
      <c r="AB51" s="5"/>
    </row>
    <row r="52" spans="1:28" ht="14.4" x14ac:dyDescent="0.3">
      <c r="A52" s="66" t="s">
        <v>73</v>
      </c>
      <c r="B52" s="64" t="s">
        <v>74</v>
      </c>
      <c r="C52" s="64" t="s">
        <v>32</v>
      </c>
      <c r="D52" s="6" t="s">
        <v>29</v>
      </c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20"/>
      <c r="R52" s="21"/>
      <c r="S52" s="19"/>
      <c r="T52" s="19"/>
      <c r="U52" s="19"/>
      <c r="V52" s="19"/>
      <c r="W52" s="19"/>
      <c r="X52" s="19"/>
      <c r="Y52" s="19"/>
      <c r="Z52" s="19"/>
      <c r="AA52" s="19"/>
      <c r="AB52" s="5">
        <f t="shared" si="1"/>
        <v>0</v>
      </c>
    </row>
    <row r="53" spans="1:28" ht="14.4" x14ac:dyDescent="0.3">
      <c r="A53" s="68"/>
      <c r="B53" s="65"/>
      <c r="C53" s="65"/>
      <c r="D53" s="13" t="s">
        <v>30</v>
      </c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3"/>
      <c r="R53" s="39">
        <v>53</v>
      </c>
      <c r="S53" s="38">
        <v>75</v>
      </c>
      <c r="T53" s="38">
        <v>75</v>
      </c>
      <c r="U53" s="38">
        <v>70</v>
      </c>
      <c r="V53" s="22"/>
      <c r="W53" s="22"/>
      <c r="X53" s="22"/>
      <c r="Y53" s="22"/>
      <c r="Z53" s="22"/>
      <c r="AA53" s="22"/>
      <c r="AB53" s="5"/>
    </row>
    <row r="54" spans="1:28" ht="14.4" x14ac:dyDescent="0.3">
      <c r="A54" s="66" t="s">
        <v>75</v>
      </c>
      <c r="B54" s="64" t="s">
        <v>76</v>
      </c>
      <c r="C54" s="64"/>
      <c r="D54" s="6" t="s">
        <v>29</v>
      </c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20"/>
      <c r="R54" s="21"/>
      <c r="S54" s="19"/>
      <c r="T54" s="19"/>
      <c r="U54" s="19"/>
      <c r="V54" s="19"/>
      <c r="W54" s="19"/>
      <c r="X54" s="19"/>
      <c r="Y54" s="19"/>
      <c r="Z54" s="19"/>
      <c r="AA54" s="19"/>
      <c r="AB54" s="5">
        <f t="shared" si="1"/>
        <v>0</v>
      </c>
    </row>
    <row r="55" spans="1:28" ht="14.4" x14ac:dyDescent="0.3">
      <c r="A55" s="68"/>
      <c r="B55" s="65"/>
      <c r="C55" s="65"/>
      <c r="D55" s="13" t="s">
        <v>30</v>
      </c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3"/>
      <c r="R55" s="24"/>
      <c r="S55" s="49">
        <v>25</v>
      </c>
      <c r="T55" s="49">
        <v>100</v>
      </c>
      <c r="U55" s="49">
        <v>125</v>
      </c>
      <c r="V55" s="49">
        <v>125</v>
      </c>
      <c r="W55" s="49">
        <v>125</v>
      </c>
      <c r="X55" s="49">
        <v>125</v>
      </c>
      <c r="Y55" s="49">
        <v>125</v>
      </c>
      <c r="Z55" s="49">
        <v>125</v>
      </c>
      <c r="AA55" s="53">
        <v>125</v>
      </c>
      <c r="AB55" s="5"/>
    </row>
    <row r="56" spans="1:28" ht="14.4" x14ac:dyDescent="0.3">
      <c r="A56" s="66" t="s">
        <v>77</v>
      </c>
      <c r="B56" s="64" t="s">
        <v>78</v>
      </c>
      <c r="C56" s="64"/>
      <c r="D56" s="6" t="s">
        <v>29</v>
      </c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21"/>
      <c r="S56" s="19"/>
      <c r="T56" s="19"/>
      <c r="U56" s="19"/>
      <c r="V56" s="19"/>
      <c r="W56" s="19"/>
      <c r="X56" s="19"/>
      <c r="Y56" s="19"/>
      <c r="Z56" s="19"/>
      <c r="AA56" s="19"/>
      <c r="AB56" s="5">
        <f t="shared" si="1"/>
        <v>0</v>
      </c>
    </row>
    <row r="57" spans="1:28" ht="14.4" x14ac:dyDescent="0.3">
      <c r="A57" s="68"/>
      <c r="B57" s="65"/>
      <c r="C57" s="65"/>
      <c r="D57" s="13" t="s">
        <v>30</v>
      </c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3"/>
      <c r="R57" s="51">
        <v>55</v>
      </c>
      <c r="S57" s="49">
        <v>85</v>
      </c>
      <c r="T57" s="49">
        <v>80</v>
      </c>
      <c r="U57" s="49">
        <v>40</v>
      </c>
      <c r="V57" s="49">
        <v>40</v>
      </c>
      <c r="W57" s="49">
        <v>15</v>
      </c>
      <c r="X57" s="22"/>
      <c r="Y57" s="22"/>
      <c r="Z57" s="22"/>
      <c r="AA57" s="22"/>
      <c r="AB57" s="5"/>
    </row>
    <row r="58" spans="1:28" ht="14.4" x14ac:dyDescent="0.3">
      <c r="A58" s="66" t="s">
        <v>79</v>
      </c>
      <c r="B58" s="64" t="s">
        <v>80</v>
      </c>
      <c r="C58" s="64"/>
      <c r="D58" s="6" t="s">
        <v>29</v>
      </c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20"/>
      <c r="R58" s="21"/>
      <c r="S58" s="19"/>
      <c r="T58" s="19"/>
      <c r="U58" s="19"/>
      <c r="V58" s="19"/>
      <c r="W58" s="19"/>
      <c r="X58" s="19"/>
      <c r="Y58" s="19"/>
      <c r="Z58" s="19"/>
      <c r="AA58" s="19"/>
      <c r="AB58" s="5">
        <f t="shared" si="1"/>
        <v>0</v>
      </c>
    </row>
    <row r="59" spans="1:28" ht="14.4" x14ac:dyDescent="0.3">
      <c r="A59" s="68"/>
      <c r="B59" s="65"/>
      <c r="C59" s="65"/>
      <c r="D59" s="13" t="s">
        <v>30</v>
      </c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3"/>
      <c r="R59" s="51">
        <v>15</v>
      </c>
      <c r="S59" s="49">
        <v>11</v>
      </c>
      <c r="T59" s="22"/>
      <c r="U59" s="22"/>
      <c r="V59" s="22"/>
      <c r="W59" s="22"/>
      <c r="X59" s="22"/>
      <c r="Y59" s="22"/>
      <c r="Z59" s="22"/>
      <c r="AA59" s="22"/>
      <c r="AB59" s="5"/>
    </row>
    <row r="60" spans="1:28" ht="14.4" x14ac:dyDescent="0.3">
      <c r="A60" s="66" t="s">
        <v>81</v>
      </c>
      <c r="B60" s="64" t="s">
        <v>82</v>
      </c>
      <c r="C60" s="64" t="s">
        <v>32</v>
      </c>
      <c r="D60" s="6" t="s">
        <v>29</v>
      </c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20"/>
      <c r="R60" s="21"/>
      <c r="S60" s="19"/>
      <c r="T60" s="19"/>
      <c r="U60" s="19"/>
      <c r="V60" s="19"/>
      <c r="W60" s="19"/>
      <c r="X60" s="19"/>
      <c r="Y60" s="19"/>
      <c r="Z60" s="19"/>
      <c r="AA60" s="19"/>
      <c r="AB60" s="5">
        <f t="shared" si="1"/>
        <v>0</v>
      </c>
    </row>
    <row r="61" spans="1:28" ht="14.4" x14ac:dyDescent="0.3">
      <c r="A61" s="68"/>
      <c r="B61" s="65"/>
      <c r="C61" s="65"/>
      <c r="D61" s="13" t="s">
        <v>30</v>
      </c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54">
        <v>10</v>
      </c>
      <c r="Q61" s="55">
        <v>12</v>
      </c>
      <c r="R61" s="24"/>
      <c r="S61" s="22"/>
      <c r="T61" s="22"/>
      <c r="U61" s="22"/>
      <c r="V61" s="22"/>
      <c r="W61" s="22"/>
      <c r="X61" s="22"/>
      <c r="Y61" s="22"/>
      <c r="Z61" s="22"/>
      <c r="AA61" s="22"/>
      <c r="AB61" s="5"/>
    </row>
    <row r="62" spans="1:28" ht="14.4" x14ac:dyDescent="0.3">
      <c r="A62" s="66" t="s">
        <v>83</v>
      </c>
      <c r="B62" s="64" t="s">
        <v>84</v>
      </c>
      <c r="C62" s="64" t="s">
        <v>32</v>
      </c>
      <c r="D62" s="6" t="s">
        <v>29</v>
      </c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43">
        <v>7</v>
      </c>
      <c r="P62" s="43">
        <v>0</v>
      </c>
      <c r="Q62" s="41">
        <v>1</v>
      </c>
      <c r="R62" s="42"/>
      <c r="S62" s="43"/>
      <c r="T62" s="43"/>
      <c r="U62" s="43"/>
      <c r="V62" s="43"/>
      <c r="W62" s="43"/>
      <c r="X62" s="43"/>
      <c r="Y62" s="43"/>
      <c r="Z62" s="43"/>
      <c r="AA62" s="43"/>
      <c r="AB62" s="5">
        <f>SUM(E62:P62)</f>
        <v>7</v>
      </c>
    </row>
    <row r="63" spans="1:28" ht="14.4" x14ac:dyDescent="0.3">
      <c r="A63" s="68"/>
      <c r="B63" s="65"/>
      <c r="C63" s="65"/>
      <c r="D63" s="13" t="s">
        <v>30</v>
      </c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54">
        <v>8</v>
      </c>
      <c r="Q63" s="23"/>
      <c r="R63" s="24"/>
      <c r="S63" s="22"/>
      <c r="T63" s="22"/>
      <c r="U63" s="22"/>
      <c r="V63" s="22"/>
      <c r="W63" s="22"/>
      <c r="X63" s="22"/>
      <c r="Y63" s="22"/>
      <c r="Z63" s="22"/>
      <c r="AA63" s="22"/>
      <c r="AB63" s="5"/>
    </row>
    <row r="64" spans="1:28" ht="14.4" x14ac:dyDescent="0.3">
      <c r="A64" s="66" t="s">
        <v>85</v>
      </c>
      <c r="B64" s="64" t="s">
        <v>86</v>
      </c>
      <c r="C64" s="64"/>
      <c r="D64" s="6" t="s">
        <v>29</v>
      </c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20"/>
      <c r="R64" s="21"/>
      <c r="S64" s="19"/>
      <c r="T64" s="19"/>
      <c r="U64" s="19"/>
      <c r="V64" s="19"/>
      <c r="W64" s="19"/>
      <c r="X64" s="19"/>
      <c r="Y64" s="19"/>
      <c r="Z64" s="19"/>
      <c r="AA64" s="19"/>
      <c r="AB64" s="5">
        <f t="shared" ref="AB64:AB74" si="2">SUM(E64:P64)</f>
        <v>0</v>
      </c>
    </row>
    <row r="65" spans="1:28" ht="14.4" x14ac:dyDescent="0.3">
      <c r="A65" s="68"/>
      <c r="B65" s="65"/>
      <c r="C65" s="65"/>
      <c r="D65" s="13" t="s">
        <v>30</v>
      </c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3"/>
      <c r="R65" s="24"/>
      <c r="S65" s="22"/>
      <c r="T65" s="49">
        <v>10</v>
      </c>
      <c r="U65" s="49">
        <v>5</v>
      </c>
      <c r="V65" s="22"/>
      <c r="W65" s="22"/>
      <c r="X65" s="22"/>
      <c r="Y65" s="22"/>
      <c r="Z65" s="22"/>
      <c r="AA65" s="22"/>
      <c r="AB65" s="5"/>
    </row>
    <row r="66" spans="1:28" ht="14.4" x14ac:dyDescent="0.3">
      <c r="A66" s="66" t="s">
        <v>87</v>
      </c>
      <c r="B66" s="64" t="s">
        <v>88</v>
      </c>
      <c r="C66" s="64" t="s">
        <v>32</v>
      </c>
      <c r="D66" s="6" t="s">
        <v>29</v>
      </c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20"/>
      <c r="R66" s="21"/>
      <c r="S66" s="19"/>
      <c r="T66" s="19"/>
      <c r="U66" s="19"/>
      <c r="V66" s="19"/>
      <c r="W66" s="19"/>
      <c r="X66" s="19"/>
      <c r="Y66" s="19"/>
      <c r="Z66" s="19"/>
      <c r="AA66" s="19"/>
      <c r="AB66" s="5">
        <f t="shared" si="2"/>
        <v>0</v>
      </c>
    </row>
    <row r="67" spans="1:28" ht="14.4" x14ac:dyDescent="0.3">
      <c r="A67" s="68"/>
      <c r="B67" s="65"/>
      <c r="C67" s="65"/>
      <c r="D67" s="13" t="s">
        <v>30</v>
      </c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54">
        <v>10</v>
      </c>
      <c r="Q67" s="55">
        <v>20</v>
      </c>
      <c r="R67" s="24"/>
      <c r="S67" s="22"/>
      <c r="T67" s="22"/>
      <c r="U67" s="22"/>
      <c r="V67" s="22"/>
      <c r="W67" s="22"/>
      <c r="X67" s="22"/>
      <c r="Y67" s="22"/>
      <c r="Z67" s="22"/>
      <c r="AA67" s="22"/>
      <c r="AB67" s="5"/>
    </row>
    <row r="68" spans="1:28" ht="14.4" x14ac:dyDescent="0.3">
      <c r="A68" s="66" t="s">
        <v>89</v>
      </c>
      <c r="B68" s="64" t="s">
        <v>90</v>
      </c>
      <c r="C68" s="64" t="s">
        <v>32</v>
      </c>
      <c r="D68" s="6" t="s">
        <v>29</v>
      </c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20"/>
      <c r="R68" s="21"/>
      <c r="S68" s="19"/>
      <c r="T68" s="19"/>
      <c r="U68" s="19"/>
      <c r="V68" s="19"/>
      <c r="W68" s="19"/>
      <c r="X68" s="19"/>
      <c r="Y68" s="19"/>
      <c r="Z68" s="19"/>
      <c r="AA68" s="19"/>
      <c r="AB68" s="5">
        <f t="shared" si="2"/>
        <v>0</v>
      </c>
    </row>
    <row r="69" spans="1:28" ht="14.4" x14ac:dyDescent="0.3">
      <c r="A69" s="68"/>
      <c r="B69" s="65"/>
      <c r="C69" s="65"/>
      <c r="D69" s="13" t="s">
        <v>30</v>
      </c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3"/>
      <c r="R69" s="39">
        <v>25</v>
      </c>
      <c r="S69" s="38">
        <v>40</v>
      </c>
      <c r="T69" s="38">
        <v>40</v>
      </c>
      <c r="U69" s="38">
        <v>40</v>
      </c>
      <c r="V69" s="38">
        <v>25</v>
      </c>
      <c r="W69" s="22"/>
      <c r="X69" s="22"/>
      <c r="Y69" s="22"/>
      <c r="Z69" s="22"/>
      <c r="AA69" s="22"/>
      <c r="AB69" s="5"/>
    </row>
    <row r="70" spans="1:28" ht="14.4" x14ac:dyDescent="0.3">
      <c r="A70" s="66" t="s">
        <v>91</v>
      </c>
      <c r="B70" s="64" t="s">
        <v>92</v>
      </c>
      <c r="C70" s="64" t="s">
        <v>32</v>
      </c>
      <c r="D70" s="6" t="s">
        <v>29</v>
      </c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28">
        <v>17</v>
      </c>
      <c r="R70" s="29"/>
      <c r="S70" s="27"/>
      <c r="T70" s="27"/>
      <c r="U70" s="27"/>
      <c r="V70" s="27"/>
      <c r="W70" s="27"/>
      <c r="X70" s="27"/>
      <c r="Y70" s="27"/>
      <c r="Z70" s="27"/>
      <c r="AA70" s="27"/>
      <c r="AB70" s="5">
        <f t="shared" si="2"/>
        <v>0</v>
      </c>
    </row>
    <row r="71" spans="1:28" ht="14.4" x14ac:dyDescent="0.3">
      <c r="A71" s="68"/>
      <c r="B71" s="65"/>
      <c r="C71" s="65"/>
      <c r="D71" s="13" t="s">
        <v>30</v>
      </c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3"/>
      <c r="R71" s="24"/>
      <c r="S71" s="54">
        <v>17</v>
      </c>
      <c r="T71" s="22"/>
      <c r="U71" s="22"/>
      <c r="V71" s="22"/>
      <c r="W71" s="22"/>
      <c r="X71" s="22"/>
      <c r="Y71" s="22"/>
      <c r="Z71" s="22"/>
      <c r="AA71" s="22"/>
      <c r="AB71" s="5"/>
    </row>
    <row r="72" spans="1:28" ht="14.4" x14ac:dyDescent="0.3">
      <c r="A72" s="66" t="s">
        <v>93</v>
      </c>
      <c r="B72" s="64" t="s">
        <v>94</v>
      </c>
      <c r="C72" s="64" t="s">
        <v>32</v>
      </c>
      <c r="D72" s="6" t="s">
        <v>29</v>
      </c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20"/>
      <c r="R72" s="21"/>
      <c r="S72" s="19"/>
      <c r="T72" s="19"/>
      <c r="U72" s="19"/>
      <c r="V72" s="19"/>
      <c r="W72" s="19"/>
      <c r="X72" s="19"/>
      <c r="Y72" s="19"/>
      <c r="Z72" s="19"/>
      <c r="AA72" s="19"/>
      <c r="AB72" s="5">
        <f t="shared" si="2"/>
        <v>0</v>
      </c>
    </row>
    <row r="73" spans="1:28" ht="14.4" x14ac:dyDescent="0.3">
      <c r="A73" s="68"/>
      <c r="B73" s="65"/>
      <c r="C73" s="65"/>
      <c r="D73" s="13" t="s">
        <v>30</v>
      </c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55">
        <v>13</v>
      </c>
      <c r="R73" s="24"/>
      <c r="S73" s="22"/>
      <c r="T73" s="22"/>
      <c r="U73" s="22"/>
      <c r="V73" s="22"/>
      <c r="W73" s="22"/>
      <c r="X73" s="22"/>
      <c r="Y73" s="22"/>
      <c r="Z73" s="22"/>
      <c r="AA73" s="22"/>
      <c r="AB73" s="5"/>
    </row>
    <row r="74" spans="1:28" ht="14.4" x14ac:dyDescent="0.3">
      <c r="A74" s="66" t="s">
        <v>95</v>
      </c>
      <c r="B74" s="64" t="s">
        <v>96</v>
      </c>
      <c r="C74" s="64"/>
      <c r="D74" s="6" t="s">
        <v>29</v>
      </c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20"/>
      <c r="R74" s="21"/>
      <c r="S74" s="19"/>
      <c r="T74" s="19"/>
      <c r="U74" s="19"/>
      <c r="V74" s="19"/>
      <c r="W74" s="19"/>
      <c r="X74" s="19"/>
      <c r="Y74" s="19"/>
      <c r="Z74" s="19"/>
      <c r="AA74" s="19"/>
      <c r="AB74" s="5">
        <f t="shared" si="2"/>
        <v>0</v>
      </c>
    </row>
    <row r="75" spans="1:28" ht="14.4" x14ac:dyDescent="0.3">
      <c r="A75" s="68"/>
      <c r="B75" s="65"/>
      <c r="C75" s="65"/>
      <c r="D75" s="13" t="s">
        <v>30</v>
      </c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56"/>
      <c r="R75" s="56"/>
      <c r="S75" s="56"/>
      <c r="T75" s="57">
        <v>12</v>
      </c>
      <c r="U75" s="57">
        <v>12</v>
      </c>
      <c r="V75" s="56"/>
      <c r="W75" s="56"/>
      <c r="X75" s="56"/>
      <c r="Y75" s="56"/>
      <c r="Z75" s="56"/>
      <c r="AA75" s="22"/>
      <c r="AB75" s="5"/>
    </row>
    <row r="76" spans="1:28" ht="14.4" x14ac:dyDescent="0.3">
      <c r="A76" s="16"/>
      <c r="B76" s="15" t="s">
        <v>97</v>
      </c>
      <c r="C76" s="15"/>
      <c r="D76" s="6"/>
      <c r="E76" s="58">
        <f>SUM(E3:E74)</f>
        <v>22</v>
      </c>
      <c r="F76" s="58">
        <f t="shared" ref="F76:Q76" si="3">SUM(F3:F74)</f>
        <v>164</v>
      </c>
      <c r="G76" s="58">
        <f t="shared" si="3"/>
        <v>273</v>
      </c>
      <c r="H76" s="58">
        <f t="shared" si="3"/>
        <v>643</v>
      </c>
      <c r="I76" s="58">
        <f t="shared" si="3"/>
        <v>905</v>
      </c>
      <c r="J76" s="58">
        <f t="shared" si="3"/>
        <v>575</v>
      </c>
      <c r="K76" s="58">
        <f t="shared" si="3"/>
        <v>816</v>
      </c>
      <c r="L76" s="58">
        <f t="shared" si="3"/>
        <v>1012</v>
      </c>
      <c r="M76" s="58">
        <f t="shared" si="3"/>
        <v>1236</v>
      </c>
      <c r="N76" s="58">
        <f t="shared" si="3"/>
        <v>1090</v>
      </c>
      <c r="O76" s="58">
        <f t="shared" si="3"/>
        <v>769</v>
      </c>
      <c r="P76" s="58">
        <f t="shared" si="3"/>
        <v>833</v>
      </c>
      <c r="Q76" s="59">
        <f t="shared" si="3"/>
        <v>895</v>
      </c>
      <c r="R76" s="60"/>
      <c r="S76" s="60"/>
      <c r="T76" s="60"/>
      <c r="U76" s="60"/>
      <c r="V76" s="60"/>
      <c r="W76" s="60"/>
      <c r="X76" s="60"/>
      <c r="Y76" s="60"/>
      <c r="Z76" s="60"/>
      <c r="AA76" s="15"/>
      <c r="AB76" s="10"/>
    </row>
    <row r="78" spans="1:28" ht="14.4" x14ac:dyDescent="0.3">
      <c r="A78" s="7" t="s">
        <v>98</v>
      </c>
    </row>
    <row r="79" spans="1:28" ht="14.4" x14ac:dyDescent="0.3">
      <c r="A79" t="s">
        <v>99</v>
      </c>
    </row>
    <row r="80" spans="1:28" ht="14.4" x14ac:dyDescent="0.3">
      <c r="A80" t="s">
        <v>100</v>
      </c>
    </row>
    <row r="82" spans="2:17" ht="15" customHeight="1" x14ac:dyDescent="0.3">
      <c r="B82" s="62" t="s">
        <v>101</v>
      </c>
      <c r="D82" s="14" t="s">
        <v>102</v>
      </c>
      <c r="O82" s="17">
        <f>SUM(O6,O10,O27,O29)</f>
        <v>380</v>
      </c>
      <c r="P82" s="17">
        <f>SUM(P6,P10,P27,P29,P60,P61,P63,P67)</f>
        <v>420</v>
      </c>
      <c r="Q82" s="17">
        <f>SUM(Q25,Q27,Q29,Q39,Q49,Q61,Q63,Q67,Q73)</f>
        <v>415</v>
      </c>
    </row>
    <row r="83" spans="2:17" ht="15" customHeight="1" x14ac:dyDescent="0.3">
      <c r="B83" s="62" t="s">
        <v>103</v>
      </c>
      <c r="D83" s="14" t="s">
        <v>104</v>
      </c>
      <c r="O83" s="17">
        <f>SUM(O5,O9,O26,O28,O62)</f>
        <v>389</v>
      </c>
      <c r="P83" s="17">
        <f>SUM(P5,P9,P26,P28,P62)</f>
        <v>413</v>
      </c>
      <c r="Q83" s="17">
        <f>SUM(Q5,Q24,Q26,Q28,Q62,Q70)</f>
        <v>480</v>
      </c>
    </row>
    <row r="84" spans="2:17" ht="15" customHeight="1" x14ac:dyDescent="0.3">
      <c r="D84" s="61"/>
    </row>
  </sheetData>
  <autoFilter ref="A1:AB76" xr:uid="{85B5B80A-922E-4495-8795-4A6F17CFB3BD}"/>
  <mergeCells count="99">
    <mergeCell ref="C54:C55"/>
    <mergeCell ref="C52:C53"/>
    <mergeCell ref="C56:C57"/>
    <mergeCell ref="C58:C59"/>
    <mergeCell ref="C74:C75"/>
    <mergeCell ref="C62:C63"/>
    <mergeCell ref="C64:C65"/>
    <mergeCell ref="C66:C67"/>
    <mergeCell ref="C68:C69"/>
    <mergeCell ref="C70:C71"/>
    <mergeCell ref="C72:C73"/>
    <mergeCell ref="B64:B65"/>
    <mergeCell ref="B62:B63"/>
    <mergeCell ref="B60:B61"/>
    <mergeCell ref="B58:B59"/>
    <mergeCell ref="C30:C31"/>
    <mergeCell ref="C32:C33"/>
    <mergeCell ref="C34:C35"/>
    <mergeCell ref="C36:C37"/>
    <mergeCell ref="C40:C41"/>
    <mergeCell ref="C60:C61"/>
    <mergeCell ref="C42:C43"/>
    <mergeCell ref="C38:C39"/>
    <mergeCell ref="C44:C45"/>
    <mergeCell ref="C50:C51"/>
    <mergeCell ref="C46:C47"/>
    <mergeCell ref="C48:C49"/>
    <mergeCell ref="B56:B57"/>
    <mergeCell ref="A68:A69"/>
    <mergeCell ref="A70:A71"/>
    <mergeCell ref="A72:A73"/>
    <mergeCell ref="A74:A75"/>
    <mergeCell ref="B74:B75"/>
    <mergeCell ref="B72:B73"/>
    <mergeCell ref="B70:B71"/>
    <mergeCell ref="B68:B69"/>
    <mergeCell ref="A56:A57"/>
    <mergeCell ref="A58:A59"/>
    <mergeCell ref="A60:A61"/>
    <mergeCell ref="A62:A63"/>
    <mergeCell ref="A64:A65"/>
    <mergeCell ref="A66:A67"/>
    <mergeCell ref="B66:B67"/>
    <mergeCell ref="A54:A55"/>
    <mergeCell ref="B54:B55"/>
    <mergeCell ref="B52:B53"/>
    <mergeCell ref="B48:B49"/>
    <mergeCell ref="B50:B51"/>
    <mergeCell ref="A48:A49"/>
    <mergeCell ref="A50:A51"/>
    <mergeCell ref="A52:A53"/>
    <mergeCell ref="A40:A41"/>
    <mergeCell ref="A42:A43"/>
    <mergeCell ref="A44:A45"/>
    <mergeCell ref="A46:A47"/>
    <mergeCell ref="B32:B33"/>
    <mergeCell ref="B34:B35"/>
    <mergeCell ref="B36:B37"/>
    <mergeCell ref="B38:B39"/>
    <mergeCell ref="B40:B41"/>
    <mergeCell ref="B42:B43"/>
    <mergeCell ref="A38:A39"/>
    <mergeCell ref="B44:B45"/>
    <mergeCell ref="B46:B47"/>
    <mergeCell ref="A30:A31"/>
    <mergeCell ref="B30:B31"/>
    <mergeCell ref="A32:A33"/>
    <mergeCell ref="A34:A35"/>
    <mergeCell ref="A36:A37"/>
    <mergeCell ref="A26:A27"/>
    <mergeCell ref="B26:B27"/>
    <mergeCell ref="A28:A29"/>
    <mergeCell ref="B28:B29"/>
    <mergeCell ref="C26:C27"/>
    <mergeCell ref="C28:C29"/>
    <mergeCell ref="A17:A25"/>
    <mergeCell ref="B17:B18"/>
    <mergeCell ref="C17:C18"/>
    <mergeCell ref="B19:B20"/>
    <mergeCell ref="C19:C20"/>
    <mergeCell ref="B21:B22"/>
    <mergeCell ref="C21:C22"/>
    <mergeCell ref="A11:A16"/>
    <mergeCell ref="B11:B12"/>
    <mergeCell ref="B13:B14"/>
    <mergeCell ref="B15:B16"/>
    <mergeCell ref="C13:C14"/>
    <mergeCell ref="C11:C12"/>
    <mergeCell ref="C15:C16"/>
    <mergeCell ref="B5:B6"/>
    <mergeCell ref="B3:B4"/>
    <mergeCell ref="A3:A6"/>
    <mergeCell ref="C5:C6"/>
    <mergeCell ref="A7:A10"/>
    <mergeCell ref="B7:B8"/>
    <mergeCell ref="B9:B10"/>
    <mergeCell ref="C9:C10"/>
    <mergeCell ref="C3:C4"/>
    <mergeCell ref="C7:C8"/>
  </mergeCells>
  <pageMargins left="0.7" right="0.7" top="0.75" bottom="0.75" header="0.3" footer="0.3"/>
  <pageSetup paperSize="9" scale="5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d897b1ec-c955-4d71-a1c6-9da930e694b9" xsi:nil="true"/>
    <TaxCatchAll xmlns="00e704af-aa64-4cb9-9d9b-da7b65e00048" xsi:nil="true"/>
    <lcf76f155ced4ddcb4097134ff3c332f xmlns="d897b1ec-c955-4d71-a1c6-9da930e694b9">
      <Terms xmlns="http://schemas.microsoft.com/office/infopath/2007/PartnerControls"/>
    </lcf76f155ced4ddcb4097134ff3c332f>
    <SharedWithUsers xmlns="00e704af-aa64-4cb9-9d9b-da7b65e00048">
      <UserInfo>
        <DisplayName>Philippa Jarvis</DisplayName>
        <AccountId>514</AccountId>
        <AccountType/>
      </UserInfo>
      <UserInfo>
        <DisplayName>Yuen Wong</DisplayName>
        <AccountId>538</AccountId>
        <AccountType/>
      </UserInfo>
      <UserInfo>
        <DisplayName>David Broadley</DisplayName>
        <AccountId>181</AccountId>
        <AccountType/>
      </UserInfo>
      <UserInfo>
        <DisplayName>Louise Anderson</DisplayName>
        <AccountId>59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DD75E27CA0B464AB9DCE20367FD1207" ma:contentTypeVersion="18" ma:contentTypeDescription="Create a new document." ma:contentTypeScope="" ma:versionID="f5866d2a6e46bf421f80338e28897c68">
  <xsd:schema xmlns:xsd="http://www.w3.org/2001/XMLSchema" xmlns:xs="http://www.w3.org/2001/XMLSchema" xmlns:p="http://schemas.microsoft.com/office/2006/metadata/properties" xmlns:ns2="d897b1ec-c955-4d71-a1c6-9da930e694b9" xmlns:ns3="00e704af-aa64-4cb9-9d9b-da7b65e00048" targetNamespace="http://schemas.microsoft.com/office/2006/metadata/properties" ma:root="true" ma:fieldsID="a5b80c18ac37ce86564dacc8f8d40799" ns2:_="" ns3:_="">
    <xsd:import namespace="d897b1ec-c955-4d71-a1c6-9da930e694b9"/>
    <xsd:import namespace="00e704af-aa64-4cb9-9d9b-da7b65e0004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MediaLengthInSeconds" minOccurs="0"/>
                <xsd:element ref="ns2:_Flow_SignoffStatu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97b1ec-c955-4d71-a1c6-9da930e694b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_Flow_SignoffStatus" ma:index="21" nillable="true" ma:displayName="Sign-off status" ma:internalName="Sign_x002d_off_x0020_status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5b4d032c-db19-4194-870d-d175fb5cbb8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e704af-aa64-4cb9-9d9b-da7b65e0004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6702428b-9c95-4d03-80a6-4b89cea6a679}" ma:internalName="TaxCatchAll" ma:showField="CatchAllData" ma:web="00e704af-aa64-4cb9-9d9b-da7b65e0004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47940D1-0E7B-4553-888B-88EE1E8F1E5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24B2464-CECF-451E-904C-0793590CC474}">
  <ds:schemaRefs>
    <ds:schemaRef ds:uri="http://schemas.microsoft.com/office/2006/metadata/properties"/>
    <ds:schemaRef ds:uri="http://schemas.microsoft.com/office/infopath/2007/PartnerControls"/>
    <ds:schemaRef ds:uri="d897b1ec-c955-4d71-a1c6-9da930e694b9"/>
    <ds:schemaRef ds:uri="00e704af-aa64-4cb9-9d9b-da7b65e00048"/>
  </ds:schemaRefs>
</ds:datastoreItem>
</file>

<file path=customXml/itemProps3.xml><?xml version="1.0" encoding="utf-8"?>
<ds:datastoreItem xmlns:ds="http://schemas.openxmlformats.org/officeDocument/2006/customXml" ds:itemID="{614BFB23-8764-4F45-9D7D-959F8C9F59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97b1ec-c955-4d71-a1c6-9da930e694b9"/>
    <ds:schemaRef ds:uri="00e704af-aa64-4cb9-9d9b-da7b65e000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VALP allocations</vt:lpstr>
      <vt:lpstr>'VALP allocations'!Print_Area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Cooling</dc:creator>
  <cp:keywords/>
  <dc:description/>
  <cp:lastModifiedBy>Yuen Wong</cp:lastModifiedBy>
  <cp:revision/>
  <dcterms:created xsi:type="dcterms:W3CDTF">2022-08-26T11:45:56Z</dcterms:created>
  <dcterms:modified xsi:type="dcterms:W3CDTF">2024-04-08T10:23:01Z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0x0101005DD75E27CA0B464AB9DCE20367FD1207</vt:lpwstr>
  </property>
  <property fmtid="{D5CDD505-2E9C-101B-9397-08002B2CF9AE}" pid="3" name="MediaServiceImageTags">
    <vt:lpwstr/>
  </property>
</Properties>
</file>