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patial Planning\Policy\WDLP\WDLP - Supplementary Guidance\PO19 0503 POL Planning Obligation SPD\AH\Commuted sum work\Commuted Sum Calculator\Final\Accessibile work\"/>
    </mc:Choice>
  </mc:AlternateContent>
  <bookViews>
    <workbookView xWindow="0" yWindow="0" windowWidth="19200" windowHeight="6900" firstSheet="1" activeTab="1"/>
    <workbookView xWindow="0" yWindow="0" windowWidth="21600" windowHeight="9600" activeTab="1"/>
  </bookViews>
  <sheets>
    <sheet name="How_to_complete_the_form" sheetId="1" r:id="rId1"/>
    <sheet name="Affordable_housing_calculator" sheetId="2" r:id="rId2"/>
  </sheets>
  <calcPr calcId="162913"/>
</workbook>
</file>

<file path=xl/calcChain.xml><?xml version="1.0" encoding="utf-8"?>
<calcChain xmlns="http://schemas.openxmlformats.org/spreadsheetml/2006/main">
  <c r="B39" i="2" l="1"/>
  <c r="J38" i="2"/>
  <c r="G38" i="2" s="1"/>
  <c r="H38" i="2"/>
  <c r="J37" i="2"/>
  <c r="G37" i="2" s="1"/>
  <c r="H37" i="2"/>
  <c r="J36" i="2"/>
  <c r="G36" i="2" s="1"/>
  <c r="H36" i="2"/>
  <c r="J35" i="2"/>
  <c r="G35" i="2" s="1"/>
  <c r="H35" i="2"/>
  <c r="J34" i="2"/>
  <c r="G34" i="2" s="1"/>
  <c r="H34" i="2"/>
  <c r="J33" i="2"/>
  <c r="G33" i="2" s="1"/>
  <c r="H33" i="2"/>
  <c r="J32" i="2"/>
  <c r="G32" i="2" s="1"/>
  <c r="H32" i="2"/>
  <c r="F31" i="2"/>
  <c r="D31" i="2"/>
  <c r="D38" i="2" s="1"/>
  <c r="E38" i="2" s="1"/>
  <c r="B27" i="2"/>
  <c r="I26" i="2"/>
  <c r="H26" i="2"/>
  <c r="D26" i="2"/>
  <c r="E26" i="2" s="1"/>
  <c r="H25" i="2"/>
  <c r="I25" i="2" s="1"/>
  <c r="D25" i="2"/>
  <c r="E25" i="2" s="1"/>
  <c r="H24" i="2"/>
  <c r="I24" i="2" s="1"/>
  <c r="D24" i="2"/>
  <c r="E24" i="2" s="1"/>
  <c r="H23" i="2"/>
  <c r="I23" i="2" s="1"/>
  <c r="D23" i="2"/>
  <c r="E23" i="2" s="1"/>
  <c r="H22" i="2"/>
  <c r="I22" i="2" s="1"/>
  <c r="D22" i="2"/>
  <c r="E22" i="2" s="1"/>
  <c r="H21" i="2"/>
  <c r="I21" i="2" s="1"/>
  <c r="D21" i="2"/>
  <c r="E21" i="2" s="1"/>
  <c r="H20" i="2"/>
  <c r="I20" i="2" s="1"/>
  <c r="D20" i="2"/>
  <c r="E20" i="2" s="1"/>
  <c r="B5" i="2"/>
  <c r="B9" i="2" s="1"/>
  <c r="B14" i="2" s="1"/>
  <c r="B7" i="2" l="1"/>
  <c r="B12" i="2" s="1"/>
  <c r="I32" i="2"/>
  <c r="I34" i="2"/>
  <c r="I36" i="2"/>
  <c r="I38" i="2"/>
  <c r="B43" i="2"/>
  <c r="I33" i="2"/>
  <c r="I35" i="2"/>
  <c r="I37" i="2"/>
  <c r="F20" i="2"/>
  <c r="J20" i="2" s="1"/>
  <c r="F23" i="2"/>
  <c r="J23" i="2" s="1"/>
  <c r="F22" i="2"/>
  <c r="J22" i="2" s="1"/>
  <c r="F25" i="2"/>
  <c r="J25" i="2" s="1"/>
  <c r="F24" i="2"/>
  <c r="J24" i="2" s="1"/>
  <c r="F21" i="2"/>
  <c r="J21" i="2" s="1"/>
  <c r="F26" i="2"/>
  <c r="J26" i="2" s="1"/>
  <c r="F38" i="2"/>
  <c r="K38" i="2" s="1"/>
  <c r="D32" i="2"/>
  <c r="E32" i="2" s="1"/>
  <c r="D33" i="2"/>
  <c r="E33" i="2" s="1"/>
  <c r="D34" i="2"/>
  <c r="E34" i="2" s="1"/>
  <c r="D35" i="2"/>
  <c r="E35" i="2" s="1"/>
  <c r="D36" i="2"/>
  <c r="E36" i="2" s="1"/>
  <c r="D37" i="2"/>
  <c r="E37" i="2" s="1"/>
  <c r="F35" i="2" l="1"/>
  <c r="K35" i="2" s="1"/>
  <c r="F34" i="2"/>
  <c r="K34" i="2" s="1"/>
  <c r="F37" i="2"/>
  <c r="K37" i="2" s="1"/>
  <c r="J27" i="2"/>
  <c r="F33" i="2"/>
  <c r="K33" i="2" s="1"/>
  <c r="F36" i="2"/>
  <c r="K36" i="2" s="1"/>
  <c r="F32" i="2"/>
  <c r="K32" i="2" s="1"/>
  <c r="K39" i="2" l="1"/>
  <c r="K43" i="2" s="1"/>
</calcChain>
</file>

<file path=xl/sharedStrings.xml><?xml version="1.0" encoding="utf-8"?>
<sst xmlns="http://schemas.openxmlformats.org/spreadsheetml/2006/main" count="94" uniqueCount="65">
  <si>
    <t>How to fill in the commuted sum calculator form.</t>
  </si>
  <si>
    <t>All cells coloured yellow are to be filled in by the Applicant.</t>
  </si>
  <si>
    <t>Buckinghamshire Council Commuted Sums for Affordable Housing calculator form</t>
  </si>
  <si>
    <t>Site Name:</t>
  </si>
  <si>
    <t>Number of Units on proposed development</t>
  </si>
  <si>
    <t>Level of Affordable Housing required</t>
  </si>
  <si>
    <t>Number of Affordable Units required</t>
  </si>
  <si>
    <t>Percentage Affordable Rented Units required</t>
  </si>
  <si>
    <t>Number of Affordable Rented Units required</t>
  </si>
  <si>
    <t>Percentage Intermediate required</t>
  </si>
  <si>
    <t>Number of Intermediate units required</t>
  </si>
  <si>
    <t>Less on Site provision</t>
  </si>
  <si>
    <t>Affordable Rented Units provided on site</t>
  </si>
  <si>
    <t>Net number of units of Affordable Rented off-site</t>
  </si>
  <si>
    <t>Intermediate Units provided on site</t>
  </si>
  <si>
    <t>Net number of Intermediate units off-site</t>
  </si>
  <si>
    <t>Off-Site Commuted Sum calculation</t>
  </si>
  <si>
    <t>Affordable Rented</t>
  </si>
  <si>
    <t>Unit type</t>
  </si>
  <si>
    <t>Off Site</t>
  </si>
  <si>
    <t>OMV</t>
  </si>
  <si>
    <t>Profit</t>
  </si>
  <si>
    <t>Net Total Cost</t>
  </si>
  <si>
    <t>AH Contractor Profit</t>
  </si>
  <si>
    <t>LHA Rent</t>
  </si>
  <si>
    <t>Gross Yield</t>
  </si>
  <si>
    <t>Capitalised</t>
  </si>
  <si>
    <t>Commuted</t>
  </si>
  <si>
    <t>Provision</t>
  </si>
  <si>
    <t>£</t>
  </si>
  <si>
    <t>per week</t>
  </si>
  <si>
    <t>Rent</t>
  </si>
  <si>
    <t>Sum per type</t>
  </si>
  <si>
    <t>1 Bed Flat</t>
  </si>
  <si>
    <t>2 Bed Flat</t>
  </si>
  <si>
    <t>3 Bed Flat</t>
  </si>
  <si>
    <t>2 Bed House</t>
  </si>
  <si>
    <t>3 Bed House</t>
  </si>
  <si>
    <t>4 Bed House</t>
  </si>
  <si>
    <t>5 Bed House</t>
  </si>
  <si>
    <t>Total</t>
  </si>
  <si>
    <t>Intermediate - Shared Ownership</t>
  </si>
  <si>
    <t>Equity Rent</t>
  </si>
  <si>
    <t>1st Sale Tranche</t>
  </si>
  <si>
    <t>Total Units</t>
  </si>
  <si>
    <t>Total Commuted  Sum</t>
  </si>
  <si>
    <t>units</t>
  </si>
  <si>
    <t>%</t>
  </si>
  <si>
    <t>If any affordable rent or intermediate units are to be provided on site, enter into the appropriate cells.</t>
  </si>
  <si>
    <t>Enter Affordable Rented Units provided on site</t>
  </si>
  <si>
    <t>Enter Intermediate Units provided on site</t>
  </si>
  <si>
    <t>The yield to capitalise the Affordable Rent has been set following consultation with the Registered Providers active in Buckinghamshire at a default value of 6%.</t>
  </si>
  <si>
    <t>The calculator will calculate the affordable housing commuted sum taking into account all of the above inputs.  The calculated Commuted Sum will appear at cell K43.</t>
  </si>
  <si>
    <t>Enter site name (cell B2) and date (cell F2) carrying out the calculation.</t>
  </si>
  <si>
    <t>Enter the Affordable Housing Threshold Percentage required to meet the appropriate Local Plan Policy (B4) and the tenure split (B6 and B8)</t>
  </si>
  <si>
    <t>The number of Affordable Rented and Intermediate tenure units are automatically calculated on the basis of the tenure split.</t>
  </si>
  <si>
    <t>Enter the Affordable Housing  the tenure split Affordable Rented (B6) as per the appropriate local plan policy. Note add as a decimal of 10 e.g. 80% is 0.8</t>
  </si>
  <si>
    <t>Enter the Affordable Housing  the tenure split  for Intermediate Housiing (B8) as per the appropriate local plan policy. Note add as a decimal of 10 e.g. 80% is 0.8</t>
  </si>
  <si>
    <t>The net amount of affordable rented and shared ownership units are shown in cells B12 and B 14.  The mix of units should reflect that on the application site.</t>
  </si>
  <si>
    <t>The net amount of affordable rented and shared ownership units to be provided are input in cells B20 and B26 for Affordable Rented and B32 to B38.  The mix of units should reflect that on the application site.</t>
  </si>
  <si>
    <t xml:space="preserve">The Open Market Value (OMV) of each unit should be input in cells C20 and C26 for Affordable Rented and C32 to C38.  The OMV should be the anticipated net achievable price, ie net of any discounts or marketing incentives. </t>
  </si>
  <si>
    <t>The profit level to be inputted for market housing at cell D19 should be the gross profit inclusive of marketing costs as these would not apply to affordable housing. The normal range of operating profit is 15% to 20% as set out in the NPPG. The profit le</t>
  </si>
  <si>
    <t>Affordable Rents – the rent level per week for each unit type are to be entered in G20 to G26 as per current Local Housing Allowance Rates for the “Broad Residential Market Area” in which the site sits as defined by the Valuation Office. This information is available on the valuation office website.</t>
  </si>
  <si>
    <t>The ‘equity rent‘ on the unsold portion of a shared ownership unit is to be input at cell G31.  This information can be established by contacting an RP, but the value should not exceed 2.75% being the maximum allowed by Homes England.  The yield to capita</t>
  </si>
  <si>
    <t xml:space="preserve">The ‘initial tranche’ sale for shared ownership should be input at cell J31.  The percentage of equity sold will have to ensure that the units are affordable to the target market for this type of tenure and this will vary from ward to ward.  Please check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</si>
</sst>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font>
    <font>
      <sz val="11"/>
      <color rgb="FF000000"/>
      <name val="Calibri"/>
      <family val="2"/>
    </font>
    <font>
      <i/>
      <sz val="12"/>
      <color rgb="FF7F7F7F"/>
      <name val="Calibri"/>
      <family val="2"/>
    </font>
    <font>
      <u/>
      <sz val="11"/>
      <color rgb="FF0563C1"/>
      <name val="Calibri"/>
      <family val="2"/>
    </font>
    <font>
      <sz val="12"/>
      <color rgb="FF000000"/>
      <name val="Arial"/>
      <family val="2"/>
    </font>
    <font>
      <b/>
      <sz val="11"/>
      <color rgb="FF000000"/>
      <name val="Calibri"/>
      <family val="2"/>
    </font>
    <font>
      <b/>
      <sz val="16"/>
      <color rgb="FF000000"/>
      <name val="Calibri"/>
      <family val="2"/>
    </font>
    <font>
      <b/>
      <sz val="14"/>
      <color rgb="FF000000"/>
      <name val="Calibri"/>
      <family val="2"/>
    </font>
    <font>
      <sz val="12"/>
      <color rgb="FF000000"/>
      <name val="Calibri"/>
      <family val="2"/>
    </font>
    <font>
      <sz val="10"/>
      <color rgb="FF000000"/>
      <name val="Arial"/>
      <family val="2"/>
    </font>
    <font>
      <sz val="10"/>
      <color rgb="FF000000"/>
      <name val="Calibri"/>
      <family val="2"/>
    </font>
    <font>
      <b/>
      <sz val="12"/>
      <color rgb="FF000000"/>
      <name val="Calibri"/>
      <family val="2"/>
    </font>
    <font>
      <b/>
      <sz val="14"/>
      <color rgb="FF000000"/>
      <name val="Arial"/>
      <family val="2"/>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FFF00"/>
        <bgColor rgb="FFFFFFFF"/>
      </patternFill>
    </fill>
  </fills>
  <borders count="46">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rgb="FF000000"/>
      </left>
      <right style="medium">
        <color indexed="64"/>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style="thin">
        <color indexed="64"/>
      </top>
      <bottom style="thin">
        <color indexed="64"/>
      </bottom>
      <diagonal/>
    </border>
    <border>
      <left style="medium">
        <color indexed="64"/>
      </left>
      <right/>
      <top/>
      <bottom/>
      <diagonal/>
    </border>
    <border>
      <left style="thin">
        <color rgb="FF000000"/>
      </left>
      <right style="medium">
        <color indexed="64"/>
      </right>
      <top style="thin">
        <color indexed="64"/>
      </top>
      <bottom/>
      <diagonal/>
    </border>
    <border>
      <left style="thin">
        <color rgb="FF000000"/>
      </left>
      <right style="medium">
        <color indexed="64"/>
      </right>
      <top style="thin">
        <color indexed="64"/>
      </top>
      <bottom style="medium">
        <color rgb="FF000000"/>
      </bottom>
      <diagonal/>
    </border>
    <border>
      <left style="medium">
        <color indexed="64"/>
      </left>
      <right/>
      <top style="medium">
        <color rgb="FF000000"/>
      </top>
      <bottom style="thin">
        <color rgb="FF000000"/>
      </bottom>
      <diagonal/>
    </border>
    <border>
      <left style="medium">
        <color indexed="64"/>
      </left>
      <right/>
      <top/>
      <bottom style="medium">
        <color rgb="FF000000"/>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9" fontId="1" fillId="0" borderId="0" applyFont="0" applyFill="0" applyBorder="0" applyAlignment="0" applyProtection="0"/>
  </cellStyleXfs>
  <cellXfs count="91">
    <xf numFmtId="0" fontId="0" fillId="0" borderId="0" xfId="0"/>
    <xf numFmtId="0" fontId="5" fillId="0" borderId="0" xfId="0" applyFont="1"/>
    <xf numFmtId="0" fontId="3" fillId="0" borderId="0" xfId="2"/>
    <xf numFmtId="0" fontId="3" fillId="0" borderId="41" xfId="2" applyFill="1" applyBorder="1" applyAlignment="1" applyProtection="1">
      <alignment horizontal="left"/>
    </xf>
    <xf numFmtId="0" fontId="7" fillId="0" borderId="31" xfId="3" applyFont="1" applyFill="1" applyBorder="1" applyAlignment="1" applyProtection="1">
      <alignment horizontal="left" vertical="top"/>
    </xf>
    <xf numFmtId="0" fontId="8" fillId="2" borderId="32" xfId="3" applyFont="1" applyFill="1" applyBorder="1" applyAlignment="1" applyProtection="1">
      <alignment horizontal="left" vertical="top"/>
      <protection locked="0"/>
    </xf>
    <xf numFmtId="14" fontId="8" fillId="2" borderId="33" xfId="3" applyNumberFormat="1" applyFont="1" applyFill="1" applyBorder="1" applyAlignment="1" applyProtection="1">
      <alignment horizontal="left" vertical="top"/>
      <protection locked="0"/>
    </xf>
    <xf numFmtId="0" fontId="9" fillId="0" borderId="0" xfId="3" applyFont="1" applyFill="1" applyBorder="1" applyAlignment="1" applyProtection="1">
      <alignment horizontal="left" vertical="top"/>
    </xf>
    <xf numFmtId="0" fontId="4" fillId="0" borderId="0" xfId="3" applyFont="1" applyFill="1" applyBorder="1" applyAlignment="1" applyProtection="1">
      <alignment horizontal="left" vertical="top"/>
    </xf>
    <xf numFmtId="0" fontId="4" fillId="0" borderId="0" xfId="3" applyFont="1" applyFill="1" applyAlignment="1" applyProtection="1">
      <alignment horizontal="left" vertical="top"/>
    </xf>
    <xf numFmtId="0" fontId="8" fillId="0" borderId="34" xfId="3" applyFont="1" applyFill="1" applyBorder="1" applyAlignment="1" applyProtection="1">
      <alignment horizontal="left" vertical="top"/>
    </xf>
    <xf numFmtId="0" fontId="8" fillId="2" borderId="6" xfId="3" applyFont="1" applyFill="1" applyBorder="1" applyAlignment="1" applyProtection="1">
      <alignment horizontal="left" vertical="top"/>
      <protection locked="0"/>
    </xf>
    <xf numFmtId="0" fontId="8" fillId="0" borderId="35" xfId="3" applyFont="1" applyFill="1" applyBorder="1" applyAlignment="1" applyProtection="1">
      <alignment horizontal="left" vertical="top"/>
    </xf>
    <xf numFmtId="0" fontId="8" fillId="0" borderId="0" xfId="3" applyFont="1" applyFill="1" applyBorder="1" applyAlignment="1" applyProtection="1">
      <alignment horizontal="left" vertical="top"/>
    </xf>
    <xf numFmtId="0" fontId="8" fillId="0" borderId="0" xfId="3" applyFont="1" applyFill="1" applyAlignment="1" applyProtection="1">
      <alignment horizontal="left" vertical="top"/>
    </xf>
    <xf numFmtId="0" fontId="8" fillId="0" borderId="36" xfId="3" applyFont="1" applyFill="1" applyBorder="1" applyAlignment="1" applyProtection="1">
      <alignment horizontal="left" vertical="top"/>
    </xf>
    <xf numFmtId="9" fontId="8" fillId="2" borderId="9" xfId="3" applyNumberFormat="1" applyFont="1" applyFill="1" applyBorder="1" applyAlignment="1" applyProtection="1">
      <alignment horizontal="left" vertical="top"/>
      <protection locked="0"/>
    </xf>
    <xf numFmtId="0" fontId="8" fillId="0" borderId="37" xfId="3" applyFont="1" applyFill="1" applyBorder="1" applyAlignment="1" applyProtection="1">
      <alignment horizontal="left" vertical="top"/>
    </xf>
    <xf numFmtId="0" fontId="3" fillId="0" borderId="0" xfId="2" applyFont="1" applyBorder="1" applyAlignment="1">
      <alignment horizontal="left" vertical="top"/>
    </xf>
    <xf numFmtId="0" fontId="8" fillId="0" borderId="38" xfId="3" applyFont="1" applyFill="1" applyBorder="1" applyAlignment="1" applyProtection="1">
      <alignment horizontal="left" vertical="top"/>
    </xf>
    <xf numFmtId="4" fontId="8" fillId="0" borderId="10" xfId="3" applyNumberFormat="1" applyFont="1" applyFill="1" applyBorder="1" applyAlignment="1" applyProtection="1">
      <alignment horizontal="left" vertical="top"/>
    </xf>
    <xf numFmtId="0" fontId="2" fillId="0" borderId="0" xfId="1" applyFont="1" applyAlignment="1">
      <alignment horizontal="left" vertical="top"/>
    </xf>
    <xf numFmtId="4" fontId="8" fillId="0" borderId="9" xfId="3" applyNumberFormat="1" applyFont="1" applyFill="1" applyBorder="1" applyAlignment="1" applyProtection="1">
      <alignment horizontal="left" vertical="top"/>
    </xf>
    <xf numFmtId="0" fontId="8" fillId="0" borderId="39" xfId="3" applyFont="1" applyFill="1" applyBorder="1" applyAlignment="1" applyProtection="1">
      <alignment horizontal="left" vertical="top"/>
    </xf>
    <xf numFmtId="0" fontId="7" fillId="0" borderId="38" xfId="3" applyFont="1" applyFill="1" applyBorder="1" applyAlignment="1" applyProtection="1">
      <alignment horizontal="left" vertical="top"/>
    </xf>
    <xf numFmtId="0" fontId="8" fillId="0" borderId="10" xfId="3" applyFont="1" applyFill="1" applyBorder="1" applyAlignment="1" applyProtection="1">
      <alignment horizontal="left" vertical="top"/>
    </xf>
    <xf numFmtId="0" fontId="8" fillId="0" borderId="40" xfId="3" applyFont="1" applyFill="1" applyBorder="1" applyAlignment="1" applyProtection="1">
      <alignment horizontal="left" vertical="top"/>
    </xf>
    <xf numFmtId="0" fontId="8" fillId="0" borderId="41" xfId="3" applyFont="1" applyFill="1" applyBorder="1" applyAlignment="1" applyProtection="1">
      <alignment horizontal="left" vertical="top"/>
    </xf>
    <xf numFmtId="0" fontId="8" fillId="2" borderId="12" xfId="3" applyFont="1" applyFill="1" applyBorder="1" applyAlignment="1" applyProtection="1">
      <alignment horizontal="left" vertical="top"/>
      <protection locked="0"/>
    </xf>
    <xf numFmtId="0" fontId="7" fillId="0" borderId="42" xfId="3" applyFont="1" applyFill="1" applyBorder="1" applyAlignment="1" applyProtection="1">
      <alignment horizontal="left" vertical="top" wrapText="1"/>
    </xf>
    <xf numFmtId="4" fontId="8" fillId="0" borderId="15" xfId="3" applyNumberFormat="1" applyFont="1" applyFill="1" applyBorder="1" applyAlignment="1" applyProtection="1">
      <alignment horizontal="left" vertical="top"/>
    </xf>
    <xf numFmtId="0" fontId="10" fillId="0" borderId="0" xfId="3" applyFont="1" applyFill="1" applyBorder="1" applyAlignment="1" applyProtection="1">
      <alignment horizontal="left" vertical="top"/>
    </xf>
    <xf numFmtId="0" fontId="8" fillId="0" borderId="41" xfId="3" applyFont="1" applyFill="1" applyBorder="1" applyAlignment="1" applyProtection="1">
      <alignment horizontal="left" vertical="top" wrapText="1"/>
    </xf>
    <xf numFmtId="0" fontId="7" fillId="0" borderId="43" xfId="3" applyFont="1" applyFill="1" applyBorder="1" applyAlignment="1" applyProtection="1">
      <alignment horizontal="left" vertical="top" wrapText="1"/>
    </xf>
    <xf numFmtId="4" fontId="8" fillId="0" borderId="44" xfId="3" applyNumberFormat="1" applyFont="1" applyFill="1" applyBorder="1" applyAlignment="1" applyProtection="1">
      <alignment horizontal="left" vertical="top"/>
    </xf>
    <xf numFmtId="4" fontId="8" fillId="0" borderId="45" xfId="3" applyNumberFormat="1" applyFont="1" applyFill="1" applyBorder="1" applyAlignment="1" applyProtection="1">
      <alignment horizontal="left" vertical="top"/>
    </xf>
    <xf numFmtId="0" fontId="7" fillId="0" borderId="0" xfId="3" applyFont="1" applyFill="1" applyAlignment="1" applyProtection="1">
      <alignment horizontal="left" vertical="top"/>
    </xf>
    <xf numFmtId="0" fontId="7" fillId="0" borderId="4" xfId="3" applyFont="1" applyFill="1" applyBorder="1" applyAlignment="1" applyProtection="1">
      <alignment horizontal="left" vertical="top"/>
    </xf>
    <xf numFmtId="0" fontId="4" fillId="0" borderId="5" xfId="3" applyFont="1" applyFill="1" applyBorder="1" applyAlignment="1" applyProtection="1">
      <alignment horizontal="left" vertical="top"/>
    </xf>
    <xf numFmtId="0" fontId="4" fillId="0" borderId="7" xfId="3" applyFont="1" applyFill="1" applyBorder="1" applyAlignment="1" applyProtection="1">
      <alignment horizontal="left" vertical="top"/>
    </xf>
    <xf numFmtId="0" fontId="4" fillId="0" borderId="0" xfId="3" applyFont="1" applyFill="1" applyAlignment="1" applyProtection="1">
      <alignment horizontal="left" vertical="top"/>
      <protection locked="0"/>
    </xf>
    <xf numFmtId="0" fontId="8" fillId="0" borderId="16" xfId="3" applyFont="1" applyFill="1" applyBorder="1" applyAlignment="1" applyProtection="1">
      <alignment horizontal="left" vertical="top"/>
    </xf>
    <xf numFmtId="0" fontId="8" fillId="0" borderId="17" xfId="3" applyFont="1" applyFill="1" applyBorder="1" applyAlignment="1" applyProtection="1">
      <alignment horizontal="left" vertical="top"/>
    </xf>
    <xf numFmtId="0" fontId="8" fillId="0" borderId="7" xfId="3" applyFont="1" applyFill="1" applyBorder="1" applyAlignment="1" applyProtection="1">
      <alignment horizontal="left" vertical="top"/>
    </xf>
    <xf numFmtId="0" fontId="8" fillId="0" borderId="18" xfId="3" applyFont="1" applyFill="1" applyBorder="1" applyAlignment="1" applyProtection="1">
      <alignment horizontal="left" vertical="top"/>
    </xf>
    <xf numFmtId="10" fontId="8" fillId="2" borderId="10" xfId="3" applyNumberFormat="1" applyFont="1" applyFill="1" applyBorder="1" applyAlignment="1" applyProtection="1">
      <alignment horizontal="left" vertical="top"/>
      <protection locked="0"/>
    </xf>
    <xf numFmtId="9" fontId="8" fillId="2" borderId="10" xfId="4" applyFont="1" applyFill="1" applyBorder="1" applyAlignment="1" applyProtection="1">
      <alignment horizontal="left" vertical="top"/>
      <protection locked="0"/>
    </xf>
    <xf numFmtId="0" fontId="8" fillId="0" borderId="19" xfId="3" applyFont="1" applyFill="1" applyBorder="1" applyAlignment="1" applyProtection="1">
      <alignment horizontal="left" vertical="top"/>
    </xf>
    <xf numFmtId="0" fontId="8" fillId="0" borderId="20" xfId="3" applyFont="1" applyFill="1" applyBorder="1" applyAlignment="1" applyProtection="1">
      <alignment horizontal="left" vertical="top"/>
    </xf>
    <xf numFmtId="3" fontId="8" fillId="2" borderId="12" xfId="3" applyNumberFormat="1" applyFont="1" applyFill="1" applyBorder="1" applyAlignment="1" applyProtection="1">
      <alignment horizontal="left" vertical="top"/>
      <protection locked="0"/>
    </xf>
    <xf numFmtId="3" fontId="8" fillId="0" borderId="12" xfId="3" applyNumberFormat="1" applyFont="1" applyFill="1" applyBorder="1" applyAlignment="1" applyProtection="1">
      <alignment horizontal="left" vertical="top"/>
    </xf>
    <xf numFmtId="10" fontId="8" fillId="0" borderId="12" xfId="3" applyNumberFormat="1" applyFont="1" applyFill="1" applyBorder="1" applyAlignment="1" applyProtection="1">
      <alignment horizontal="left" vertical="top"/>
    </xf>
    <xf numFmtId="3" fontId="8" fillId="0" borderId="21" xfId="3" applyNumberFormat="1" applyFont="1" applyFill="1" applyBorder="1" applyAlignment="1" applyProtection="1">
      <alignment horizontal="left" vertical="top"/>
    </xf>
    <xf numFmtId="0" fontId="8" fillId="0" borderId="22" xfId="3" applyFont="1" applyFill="1" applyBorder="1" applyAlignment="1" applyProtection="1">
      <alignment horizontal="left" vertical="top"/>
    </xf>
    <xf numFmtId="3" fontId="8" fillId="2" borderId="9" xfId="3" applyNumberFormat="1" applyFont="1" applyFill="1" applyBorder="1" applyAlignment="1" applyProtection="1">
      <alignment horizontal="left" vertical="top"/>
      <protection locked="0"/>
    </xf>
    <xf numFmtId="3" fontId="8" fillId="0" borderId="9" xfId="3" applyNumberFormat="1" applyFont="1" applyFill="1" applyBorder="1" applyAlignment="1" applyProtection="1">
      <alignment horizontal="left" vertical="top"/>
    </xf>
    <xf numFmtId="0" fontId="8" fillId="2" borderId="9" xfId="3" applyFont="1" applyFill="1" applyBorder="1" applyAlignment="1" applyProtection="1">
      <alignment horizontal="left" vertical="top"/>
      <protection locked="0"/>
    </xf>
    <xf numFmtId="10" fontId="8" fillId="0" borderId="9" xfId="3" applyNumberFormat="1" applyFont="1" applyFill="1" applyBorder="1" applyAlignment="1" applyProtection="1">
      <alignment horizontal="left" vertical="top"/>
    </xf>
    <xf numFmtId="3" fontId="8" fillId="0" borderId="23" xfId="3" applyNumberFormat="1" applyFont="1" applyFill="1" applyBorder="1" applyAlignment="1" applyProtection="1">
      <alignment horizontal="left" vertical="top"/>
    </xf>
    <xf numFmtId="0" fontId="8" fillId="0" borderId="24" xfId="3" applyFont="1" applyFill="1" applyBorder="1" applyAlignment="1" applyProtection="1">
      <alignment horizontal="left" vertical="top"/>
    </xf>
    <xf numFmtId="0" fontId="8" fillId="2" borderId="25" xfId="3" applyFont="1" applyFill="1" applyBorder="1" applyAlignment="1" applyProtection="1">
      <alignment horizontal="left" vertical="top"/>
      <protection locked="0"/>
    </xf>
    <xf numFmtId="3" fontId="8" fillId="2" borderId="25" xfId="3" applyNumberFormat="1" applyFont="1" applyFill="1" applyBorder="1" applyAlignment="1" applyProtection="1">
      <alignment horizontal="left" vertical="top"/>
      <protection locked="0"/>
    </xf>
    <xf numFmtId="3" fontId="8" fillId="0" borderId="25" xfId="3" applyNumberFormat="1" applyFont="1" applyFill="1" applyBorder="1" applyAlignment="1" applyProtection="1">
      <alignment horizontal="left" vertical="top"/>
    </xf>
    <xf numFmtId="10" fontId="8" fillId="0" borderId="25" xfId="3" applyNumberFormat="1" applyFont="1" applyFill="1" applyBorder="1" applyAlignment="1" applyProtection="1">
      <alignment horizontal="left" vertical="top"/>
    </xf>
    <xf numFmtId="3" fontId="8" fillId="0" borderId="26" xfId="3" applyNumberFormat="1" applyFont="1" applyFill="1" applyBorder="1" applyAlignment="1" applyProtection="1">
      <alignment horizontal="left" vertical="top"/>
    </xf>
    <xf numFmtId="0" fontId="8" fillId="0" borderId="13" xfId="3" applyFont="1" applyFill="1" applyBorder="1" applyAlignment="1" applyProtection="1">
      <alignment horizontal="left" vertical="top"/>
    </xf>
    <xf numFmtId="0" fontId="8" fillId="0" borderId="14" xfId="3" applyFont="1" applyFill="1" applyBorder="1" applyAlignment="1" applyProtection="1">
      <alignment horizontal="left" vertical="top"/>
    </xf>
    <xf numFmtId="10" fontId="8" fillId="0" borderId="14" xfId="3" applyNumberFormat="1" applyFont="1" applyFill="1" applyBorder="1" applyAlignment="1" applyProtection="1">
      <alignment horizontal="left" vertical="top"/>
    </xf>
    <xf numFmtId="0" fontId="11" fillId="0" borderId="27" xfId="3" applyFont="1" applyFill="1" applyBorder="1" applyAlignment="1" applyProtection="1">
      <alignment horizontal="left" vertical="top"/>
    </xf>
    <xf numFmtId="3" fontId="8" fillId="0" borderId="11" xfId="3" applyNumberFormat="1" applyFont="1" applyFill="1" applyBorder="1" applyAlignment="1" applyProtection="1">
      <alignment horizontal="left" vertical="top"/>
    </xf>
    <xf numFmtId="0" fontId="12" fillId="0" borderId="3" xfId="3" applyFont="1" applyFill="1" applyBorder="1" applyAlignment="1" applyProtection="1">
      <alignment horizontal="left" vertical="top"/>
    </xf>
    <xf numFmtId="0" fontId="4" fillId="0" borderId="1" xfId="3" applyFont="1" applyFill="1" applyBorder="1" applyAlignment="1" applyProtection="1">
      <alignment horizontal="left" vertical="top"/>
    </xf>
    <xf numFmtId="0" fontId="4" fillId="0" borderId="2" xfId="3" applyFont="1" applyFill="1" applyBorder="1" applyAlignment="1" applyProtection="1">
      <alignment horizontal="left" vertical="top"/>
    </xf>
    <xf numFmtId="10" fontId="8" fillId="0" borderId="10" xfId="3" applyNumberFormat="1" applyFont="1" applyFill="1" applyBorder="1" applyAlignment="1" applyProtection="1">
      <alignment horizontal="left" vertical="top"/>
    </xf>
    <xf numFmtId="0" fontId="8" fillId="0" borderId="8" xfId="3" applyFont="1" applyFill="1" applyBorder="1" applyAlignment="1" applyProtection="1">
      <alignment horizontal="left" vertical="top"/>
    </xf>
    <xf numFmtId="0" fontId="8" fillId="0" borderId="28" xfId="3" applyFont="1" applyFill="1" applyBorder="1" applyAlignment="1" applyProtection="1">
      <alignment horizontal="left" vertical="top"/>
    </xf>
    <xf numFmtId="10" fontId="8" fillId="3" borderId="28" xfId="3" applyNumberFormat="1" applyFont="1" applyFill="1" applyBorder="1" applyAlignment="1" applyProtection="1">
      <alignment horizontal="left" vertical="top"/>
      <protection locked="0"/>
    </xf>
    <xf numFmtId="9" fontId="8" fillId="0" borderId="28" xfId="3" applyNumberFormat="1" applyFont="1" applyFill="1" applyBorder="1" applyAlignment="1" applyProtection="1">
      <alignment horizontal="left" vertical="top"/>
    </xf>
    <xf numFmtId="10" fontId="8" fillId="2" borderId="28" xfId="3" applyNumberFormat="1" applyFont="1" applyFill="1" applyBorder="1" applyAlignment="1" applyProtection="1">
      <alignment horizontal="left" vertical="top"/>
      <protection locked="0"/>
    </xf>
    <xf numFmtId="0" fontId="8" fillId="0" borderId="29" xfId="3" applyFont="1" applyFill="1" applyBorder="1" applyAlignment="1" applyProtection="1">
      <alignment horizontal="left" vertical="top"/>
    </xf>
    <xf numFmtId="0" fontId="8" fillId="0" borderId="5" xfId="3" applyFont="1" applyFill="1" applyBorder="1" applyAlignment="1" applyProtection="1">
      <alignment horizontal="left" vertical="top"/>
    </xf>
    <xf numFmtId="0" fontId="8" fillId="0" borderId="4" xfId="3" applyFont="1" applyFill="1" applyBorder="1" applyAlignment="1" applyProtection="1">
      <alignment horizontal="left" vertical="top"/>
    </xf>
    <xf numFmtId="0" fontId="11" fillId="0" borderId="30" xfId="3" applyFont="1" applyFill="1" applyBorder="1" applyAlignment="1" applyProtection="1">
      <alignment horizontal="left" vertical="top" wrapText="1"/>
    </xf>
    <xf numFmtId="0" fontId="11" fillId="0" borderId="14" xfId="3" applyFont="1" applyFill="1" applyBorder="1" applyAlignment="1" applyProtection="1">
      <alignment horizontal="left" vertical="top"/>
    </xf>
    <xf numFmtId="0" fontId="8" fillId="0" borderId="11" xfId="3" applyFont="1" applyFill="1" applyBorder="1" applyAlignment="1" applyProtection="1">
      <alignment horizontal="left" vertical="top"/>
    </xf>
    <xf numFmtId="3" fontId="11" fillId="0" borderId="11" xfId="3" applyNumberFormat="1" applyFont="1" applyFill="1" applyBorder="1" applyAlignment="1" applyProtection="1">
      <alignment horizontal="left" vertical="top"/>
    </xf>
    <xf numFmtId="0" fontId="6" fillId="0" borderId="0" xfId="3" applyFont="1" applyFill="1" applyAlignment="1" applyProtection="1">
      <alignment horizontal="left" vertical="top"/>
      <protection locked="0"/>
    </xf>
    <xf numFmtId="10" fontId="4" fillId="0" borderId="0" xfId="3" applyNumberFormat="1" applyFont="1" applyFill="1" applyAlignment="1" applyProtection="1">
      <alignment horizontal="left" vertical="top"/>
    </xf>
    <xf numFmtId="0" fontId="4" fillId="0" borderId="0" xfId="3" applyFont="1" applyFill="1" applyBorder="1" applyAlignment="1" applyProtection="1">
      <alignment horizontal="left" vertical="top"/>
      <protection locked="0"/>
    </xf>
    <xf numFmtId="0" fontId="11" fillId="0" borderId="13" xfId="3" applyFont="1" applyFill="1" applyBorder="1" applyAlignment="1" applyProtection="1">
      <alignment horizontal="left" vertical="top"/>
    </xf>
    <xf numFmtId="9" fontId="8" fillId="4" borderId="9" xfId="3" applyNumberFormat="1" applyFont="1" applyFill="1" applyBorder="1" applyAlignment="1" applyProtection="1">
      <alignment horizontal="left" vertical="top"/>
      <protection locked="0"/>
    </xf>
  </cellXfs>
  <cellStyles count="5">
    <cellStyle name="Explanatory Text" xfId="1" builtinId="53" customBuiltin="1"/>
    <cellStyle name="Hyperlink" xfId="2"/>
    <cellStyle name="Normal" xfId="0" builtinId="0" customBuiltin="1"/>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opLeftCell="A4" workbookViewId="0">
      <selection activeCell="A19" sqref="A19"/>
    </sheetView>
    <sheetView workbookViewId="1"/>
  </sheetViews>
  <sheetFormatPr defaultRowHeight="15" x14ac:dyDescent="0.25"/>
  <cols>
    <col min="1" max="1" width="9.140625" customWidth="1"/>
  </cols>
  <sheetData>
    <row r="1" spans="1:1" x14ac:dyDescent="0.25">
      <c r="A1" s="1" t="s">
        <v>0</v>
      </c>
    </row>
    <row r="2" spans="1:1" x14ac:dyDescent="0.25">
      <c r="A2" t="s">
        <v>1</v>
      </c>
    </row>
    <row r="3" spans="1:1" x14ac:dyDescent="0.25">
      <c r="A3" s="2" t="s">
        <v>53</v>
      </c>
    </row>
    <row r="4" spans="1:1" x14ac:dyDescent="0.25">
      <c r="A4" t="s">
        <v>54</v>
      </c>
    </row>
    <row r="5" spans="1:1" x14ac:dyDescent="0.25">
      <c r="A5" s="2" t="s">
        <v>56</v>
      </c>
    </row>
    <row r="6" spans="1:1" x14ac:dyDescent="0.25">
      <c r="A6" s="2" t="s">
        <v>57</v>
      </c>
    </row>
    <row r="7" spans="1:1" x14ac:dyDescent="0.25">
      <c r="A7" t="s">
        <v>55</v>
      </c>
    </row>
    <row r="8" spans="1:1" ht="15.75" thickBot="1" x14ac:dyDescent="0.3">
      <c r="A8" t="s">
        <v>48</v>
      </c>
    </row>
    <row r="9" spans="1:1" ht="15.75" thickBot="1" x14ac:dyDescent="0.3">
      <c r="A9" s="3" t="s">
        <v>49</v>
      </c>
    </row>
    <row r="10" spans="1:1" x14ac:dyDescent="0.25">
      <c r="A10" s="3" t="s">
        <v>50</v>
      </c>
    </row>
    <row r="11" spans="1:1" x14ac:dyDescent="0.25">
      <c r="A11" t="s">
        <v>58</v>
      </c>
    </row>
    <row r="12" spans="1:1" x14ac:dyDescent="0.25">
      <c r="A12" t="s">
        <v>59</v>
      </c>
    </row>
    <row r="13" spans="1:1" x14ac:dyDescent="0.25">
      <c r="A13" t="s">
        <v>60</v>
      </c>
    </row>
    <row r="14" spans="1:1" x14ac:dyDescent="0.25">
      <c r="A14" s="2" t="s">
        <v>61</v>
      </c>
    </row>
    <row r="15" spans="1:1" x14ac:dyDescent="0.25">
      <c r="A15" t="s">
        <v>62</v>
      </c>
    </row>
    <row r="16" spans="1:1" x14ac:dyDescent="0.25">
      <c r="A16" t="s">
        <v>51</v>
      </c>
    </row>
    <row r="17" spans="1:1" x14ac:dyDescent="0.25">
      <c r="A17" s="2" t="s">
        <v>63</v>
      </c>
    </row>
    <row r="18" spans="1:1" x14ac:dyDescent="0.25">
      <c r="A18" s="2" t="s">
        <v>64</v>
      </c>
    </row>
    <row r="19" spans="1:1" x14ac:dyDescent="0.25">
      <c r="A19" s="2" t="s">
        <v>52</v>
      </c>
    </row>
  </sheetData>
  <hyperlinks>
    <hyperlink ref="A3" location="Affordable_housing_calculator!B2" display="Enter site name (cell B12) and date (cell F12) carrying out the calculation."/>
    <hyperlink ref="A9" location="Affordable_housing_calculator!B11" display="Enter Affordable Rented Units provided on site"/>
    <hyperlink ref="A10" location="Affordable_housing_calculator!B13" display="Enter Intermediate Units provided on site"/>
    <hyperlink ref="A19" location="Affordable_housing_calculator!K43" display="The calculator will calculate the affordable housing commuted sum taking into account all of the above inputs.  The calculated Commuted Sum will appear at cell K43."/>
    <hyperlink ref="A5" location="Affordable_housing_calculator!B6" display="Enter the Affordable Housing  the tenure split Affordable Rented (B6) as per the appropriate local plan policy"/>
    <hyperlink ref="A6" location="Affordable_housing_calculator!B8" display="Enter the Affordable Housing  the tenure split  for Intermediate Housiing (B8) as per the appropriate local plan policy"/>
    <hyperlink ref="A14" location="Affordable_housing_calculator!D19" display="The profit level to be inputted for market housing at cell D19 should be the gross profit inclusive of marketing costs as these would not apply to affordable housing. The normal range of operating profit is 15% to 20% as set out in the NPPG. The profit le"/>
    <hyperlink ref="A17" location="Affordable_housing_calculator!G31" display="The ‘equity rent‘ on the unsold portion of a shared ownership unit is to be input at cell G31.  This information can be established by contacting an RP, but the value should not exceed 2.75% being the maximum allowed by Homes England.  The yield to capita"/>
    <hyperlink ref="A18" location="Affordable_housing_calculator!J31" display="The ‘initial tranche’ sale for shared ownership should be input at cell J31.  The percentage of equity sold will have to ensure that the units are affordable to the target market for this type of tenure and this will vary from ward to ward.  Please check "/>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8"/>
  <sheetViews>
    <sheetView tabSelected="1" topLeftCell="F27" workbookViewId="0">
      <selection activeCell="K43" sqref="K43"/>
    </sheetView>
    <sheetView tabSelected="1" workbookViewId="1">
      <selection activeCell="E7" sqref="E7"/>
    </sheetView>
  </sheetViews>
  <sheetFormatPr defaultRowHeight="15" x14ac:dyDescent="0.25"/>
  <cols>
    <col min="1" max="1" width="42.85546875" style="40" customWidth="1"/>
    <col min="2" max="2" width="15.28515625" style="40" customWidth="1"/>
    <col min="3" max="3" width="9.140625" style="40" bestFit="1" customWidth="1"/>
    <col min="4" max="4" width="12.5703125" style="40" customWidth="1"/>
    <col min="5" max="5" width="14.85546875" style="40" bestFit="1" customWidth="1"/>
    <col min="6" max="6" width="20.5703125" style="40" bestFit="1" customWidth="1"/>
    <col min="7" max="7" width="14.140625" style="40" bestFit="1" customWidth="1"/>
    <col min="8" max="8" width="12.42578125" style="40" bestFit="1" customWidth="1"/>
    <col min="9" max="9" width="12.5703125" style="40" bestFit="1" customWidth="1"/>
    <col min="10" max="10" width="17.7109375" style="40" bestFit="1" customWidth="1"/>
    <col min="11" max="11" width="14.28515625" style="40" bestFit="1" customWidth="1"/>
    <col min="12" max="12" width="10" style="40" bestFit="1" customWidth="1"/>
    <col min="13" max="13" width="9.28515625" style="40" bestFit="1" customWidth="1"/>
    <col min="14" max="256" width="8.7109375" style="40" customWidth="1"/>
    <col min="257" max="257" width="9.5703125" style="40" bestFit="1" customWidth="1"/>
    <col min="258" max="258" width="11.5703125" style="40" bestFit="1" customWidth="1"/>
    <col min="259" max="259" width="8.7109375" style="40" customWidth="1"/>
    <col min="260" max="260" width="12.5703125" style="40" customWidth="1"/>
    <col min="261" max="261" width="13.140625" style="40" bestFit="1" customWidth="1"/>
    <col min="262" max="262" width="14.85546875" style="40" bestFit="1" customWidth="1"/>
    <col min="263" max="263" width="14.140625" style="40" bestFit="1" customWidth="1"/>
    <col min="264" max="264" width="10.7109375" style="40" customWidth="1"/>
    <col min="265" max="265" width="10.42578125" style="40" bestFit="1" customWidth="1"/>
    <col min="266" max="266" width="9.85546875" style="40" customWidth="1"/>
    <col min="267" max="267" width="10.85546875" style="40" bestFit="1" customWidth="1"/>
    <col min="268" max="268" width="10" style="40" bestFit="1" customWidth="1"/>
    <col min="269" max="269" width="9.28515625" style="40" bestFit="1" customWidth="1"/>
    <col min="270" max="512" width="8.7109375" style="40" customWidth="1"/>
    <col min="513" max="513" width="9.5703125" style="40" bestFit="1" customWidth="1"/>
    <col min="514" max="514" width="11.5703125" style="40" bestFit="1" customWidth="1"/>
    <col min="515" max="515" width="8.7109375" style="40" customWidth="1"/>
    <col min="516" max="516" width="12.5703125" style="40" customWidth="1"/>
    <col min="517" max="517" width="13.140625" style="40" bestFit="1" customWidth="1"/>
    <col min="518" max="518" width="14.85546875" style="40" bestFit="1" customWidth="1"/>
    <col min="519" max="519" width="14.140625" style="40" bestFit="1" customWidth="1"/>
    <col min="520" max="520" width="10.7109375" style="40" customWidth="1"/>
    <col min="521" max="521" width="10.42578125" style="40" bestFit="1" customWidth="1"/>
    <col min="522" max="522" width="9.85546875" style="40" customWidth="1"/>
    <col min="523" max="523" width="10.85546875" style="40" bestFit="1" customWidth="1"/>
    <col min="524" max="524" width="10" style="40" bestFit="1" customWidth="1"/>
    <col min="525" max="525" width="9.28515625" style="40" bestFit="1" customWidth="1"/>
    <col min="526" max="768" width="8.7109375" style="40" customWidth="1"/>
    <col min="769" max="769" width="9.5703125" style="40" bestFit="1" customWidth="1"/>
    <col min="770" max="770" width="11.5703125" style="40" bestFit="1" customWidth="1"/>
    <col min="771" max="771" width="8.7109375" style="40" customWidth="1"/>
    <col min="772" max="772" width="12.5703125" style="40" customWidth="1"/>
    <col min="773" max="773" width="13.140625" style="40" bestFit="1" customWidth="1"/>
    <col min="774" max="774" width="14.85546875" style="40" bestFit="1" customWidth="1"/>
    <col min="775" max="775" width="14.140625" style="40" bestFit="1" customWidth="1"/>
    <col min="776" max="776" width="10.7109375" style="40" customWidth="1"/>
    <col min="777" max="777" width="10.42578125" style="40" bestFit="1" customWidth="1"/>
    <col min="778" max="778" width="9.85546875" style="40" customWidth="1"/>
    <col min="779" max="779" width="10.85546875" style="40" bestFit="1" customWidth="1"/>
    <col min="780" max="780" width="10" style="40" bestFit="1" customWidth="1"/>
    <col min="781" max="781" width="9.28515625" style="40" bestFit="1" customWidth="1"/>
    <col min="782" max="1024" width="8.7109375" style="40" customWidth="1"/>
    <col min="1025" max="1025" width="9.5703125" style="40" bestFit="1" customWidth="1"/>
    <col min="1026" max="1026" width="11.5703125" style="40" bestFit="1" customWidth="1"/>
    <col min="1027" max="1027" width="8.7109375" style="40" customWidth="1"/>
    <col min="1028" max="1028" width="12.5703125" style="40" customWidth="1"/>
    <col min="1029" max="1029" width="13.140625" style="40" bestFit="1" customWidth="1"/>
    <col min="1030" max="1030" width="14.85546875" style="40" bestFit="1" customWidth="1"/>
    <col min="1031" max="1031" width="14.140625" style="40" bestFit="1" customWidth="1"/>
    <col min="1032" max="1032" width="10.7109375" style="40" customWidth="1"/>
    <col min="1033" max="1033" width="10.42578125" style="40" bestFit="1" customWidth="1"/>
    <col min="1034" max="1034" width="9.85546875" style="40" customWidth="1"/>
    <col min="1035" max="1035" width="10.85546875" style="40" bestFit="1" customWidth="1"/>
    <col min="1036" max="1036" width="10" style="40" bestFit="1" customWidth="1"/>
    <col min="1037" max="1037" width="9.28515625" style="40" bestFit="1" customWidth="1"/>
    <col min="1038" max="1280" width="8.7109375" style="40" customWidth="1"/>
    <col min="1281" max="1281" width="9.5703125" style="40" bestFit="1" customWidth="1"/>
    <col min="1282" max="1282" width="11.5703125" style="40" bestFit="1" customWidth="1"/>
    <col min="1283" max="1283" width="8.7109375" style="40" customWidth="1"/>
    <col min="1284" max="1284" width="12.5703125" style="40" customWidth="1"/>
    <col min="1285" max="1285" width="13.140625" style="40" bestFit="1" customWidth="1"/>
    <col min="1286" max="1286" width="14.85546875" style="40" bestFit="1" customWidth="1"/>
    <col min="1287" max="1287" width="14.140625" style="40" bestFit="1" customWidth="1"/>
    <col min="1288" max="1288" width="10.7109375" style="40" customWidth="1"/>
    <col min="1289" max="1289" width="10.42578125" style="40" bestFit="1" customWidth="1"/>
    <col min="1290" max="1290" width="9.85546875" style="40" customWidth="1"/>
    <col min="1291" max="1291" width="10.85546875" style="40" bestFit="1" customWidth="1"/>
    <col min="1292" max="1292" width="10" style="40" bestFit="1" customWidth="1"/>
    <col min="1293" max="1293" width="9.28515625" style="40" bestFit="1" customWidth="1"/>
    <col min="1294" max="1536" width="8.7109375" style="40" customWidth="1"/>
    <col min="1537" max="1537" width="9.5703125" style="40" bestFit="1" customWidth="1"/>
    <col min="1538" max="1538" width="11.5703125" style="40" bestFit="1" customWidth="1"/>
    <col min="1539" max="1539" width="8.7109375" style="40" customWidth="1"/>
    <col min="1540" max="1540" width="12.5703125" style="40" customWidth="1"/>
    <col min="1541" max="1541" width="13.140625" style="40" bestFit="1" customWidth="1"/>
    <col min="1542" max="1542" width="14.85546875" style="40" bestFit="1" customWidth="1"/>
    <col min="1543" max="1543" width="14.140625" style="40" bestFit="1" customWidth="1"/>
    <col min="1544" max="1544" width="10.7109375" style="40" customWidth="1"/>
    <col min="1545" max="1545" width="10.42578125" style="40" bestFit="1" customWidth="1"/>
    <col min="1546" max="1546" width="9.85546875" style="40" customWidth="1"/>
    <col min="1547" max="1547" width="10.85546875" style="40" bestFit="1" customWidth="1"/>
    <col min="1548" max="1548" width="10" style="40" bestFit="1" customWidth="1"/>
    <col min="1549" max="1549" width="9.28515625" style="40" bestFit="1" customWidth="1"/>
    <col min="1550" max="1792" width="8.7109375" style="40" customWidth="1"/>
    <col min="1793" max="1793" width="9.5703125" style="40" bestFit="1" customWidth="1"/>
    <col min="1794" max="1794" width="11.5703125" style="40" bestFit="1" customWidth="1"/>
    <col min="1795" max="1795" width="8.7109375" style="40" customWidth="1"/>
    <col min="1796" max="1796" width="12.5703125" style="40" customWidth="1"/>
    <col min="1797" max="1797" width="13.140625" style="40" bestFit="1" customWidth="1"/>
    <col min="1798" max="1798" width="14.85546875" style="40" bestFit="1" customWidth="1"/>
    <col min="1799" max="1799" width="14.140625" style="40" bestFit="1" customWidth="1"/>
    <col min="1800" max="1800" width="10.7109375" style="40" customWidth="1"/>
    <col min="1801" max="1801" width="10.42578125" style="40" bestFit="1" customWidth="1"/>
    <col min="1802" max="1802" width="9.85546875" style="40" customWidth="1"/>
    <col min="1803" max="1803" width="10.85546875" style="40" bestFit="1" customWidth="1"/>
    <col min="1804" max="1804" width="10" style="40" bestFit="1" customWidth="1"/>
    <col min="1805" max="1805" width="9.28515625" style="40" bestFit="1" customWidth="1"/>
    <col min="1806" max="2048" width="8.7109375" style="40" customWidth="1"/>
    <col min="2049" max="2049" width="9.5703125" style="40" bestFit="1" customWidth="1"/>
    <col min="2050" max="2050" width="11.5703125" style="40" bestFit="1" customWidth="1"/>
    <col min="2051" max="2051" width="8.7109375" style="40" customWidth="1"/>
    <col min="2052" max="2052" width="12.5703125" style="40" customWidth="1"/>
    <col min="2053" max="2053" width="13.140625" style="40" bestFit="1" customWidth="1"/>
    <col min="2054" max="2054" width="14.85546875" style="40" bestFit="1" customWidth="1"/>
    <col min="2055" max="2055" width="14.140625" style="40" bestFit="1" customWidth="1"/>
    <col min="2056" max="2056" width="10.7109375" style="40" customWidth="1"/>
    <col min="2057" max="2057" width="10.42578125" style="40" bestFit="1" customWidth="1"/>
    <col min="2058" max="2058" width="9.85546875" style="40" customWidth="1"/>
    <col min="2059" max="2059" width="10.85546875" style="40" bestFit="1" customWidth="1"/>
    <col min="2060" max="2060" width="10" style="40" bestFit="1" customWidth="1"/>
    <col min="2061" max="2061" width="9.28515625" style="40" bestFit="1" customWidth="1"/>
    <col min="2062" max="2304" width="8.7109375" style="40" customWidth="1"/>
    <col min="2305" max="2305" width="9.5703125" style="40" bestFit="1" customWidth="1"/>
    <col min="2306" max="2306" width="11.5703125" style="40" bestFit="1" customWidth="1"/>
    <col min="2307" max="2307" width="8.7109375" style="40" customWidth="1"/>
    <col min="2308" max="2308" width="12.5703125" style="40" customWidth="1"/>
    <col min="2309" max="2309" width="13.140625" style="40" bestFit="1" customWidth="1"/>
    <col min="2310" max="2310" width="14.85546875" style="40" bestFit="1" customWidth="1"/>
    <col min="2311" max="2311" width="14.140625" style="40" bestFit="1" customWidth="1"/>
    <col min="2312" max="2312" width="10.7109375" style="40" customWidth="1"/>
    <col min="2313" max="2313" width="10.42578125" style="40" bestFit="1" customWidth="1"/>
    <col min="2314" max="2314" width="9.85546875" style="40" customWidth="1"/>
    <col min="2315" max="2315" width="10.85546875" style="40" bestFit="1" customWidth="1"/>
    <col min="2316" max="2316" width="10" style="40" bestFit="1" customWidth="1"/>
    <col min="2317" max="2317" width="9.28515625" style="40" bestFit="1" customWidth="1"/>
    <col min="2318" max="2560" width="8.7109375" style="40" customWidth="1"/>
    <col min="2561" max="2561" width="9.5703125" style="40" bestFit="1" customWidth="1"/>
    <col min="2562" max="2562" width="11.5703125" style="40" bestFit="1" customWidth="1"/>
    <col min="2563" max="2563" width="8.7109375" style="40" customWidth="1"/>
    <col min="2564" max="2564" width="12.5703125" style="40" customWidth="1"/>
    <col min="2565" max="2565" width="13.140625" style="40" bestFit="1" customWidth="1"/>
    <col min="2566" max="2566" width="14.85546875" style="40" bestFit="1" customWidth="1"/>
    <col min="2567" max="2567" width="14.140625" style="40" bestFit="1" customWidth="1"/>
    <col min="2568" max="2568" width="10.7109375" style="40" customWidth="1"/>
    <col min="2569" max="2569" width="10.42578125" style="40" bestFit="1" customWidth="1"/>
    <col min="2570" max="2570" width="9.85546875" style="40" customWidth="1"/>
    <col min="2571" max="2571" width="10.85546875" style="40" bestFit="1" customWidth="1"/>
    <col min="2572" max="2572" width="10" style="40" bestFit="1" customWidth="1"/>
    <col min="2573" max="2573" width="9.28515625" style="40" bestFit="1" customWidth="1"/>
    <col min="2574" max="2816" width="8.7109375" style="40" customWidth="1"/>
    <col min="2817" max="2817" width="9.5703125" style="40" bestFit="1" customWidth="1"/>
    <col min="2818" max="2818" width="11.5703125" style="40" bestFit="1" customWidth="1"/>
    <col min="2819" max="2819" width="8.7109375" style="40" customWidth="1"/>
    <col min="2820" max="2820" width="12.5703125" style="40" customWidth="1"/>
    <col min="2821" max="2821" width="13.140625" style="40" bestFit="1" customWidth="1"/>
    <col min="2822" max="2822" width="14.85546875" style="40" bestFit="1" customWidth="1"/>
    <col min="2823" max="2823" width="14.140625" style="40" bestFit="1" customWidth="1"/>
    <col min="2824" max="2824" width="10.7109375" style="40" customWidth="1"/>
    <col min="2825" max="2825" width="10.42578125" style="40" bestFit="1" customWidth="1"/>
    <col min="2826" max="2826" width="9.85546875" style="40" customWidth="1"/>
    <col min="2827" max="2827" width="10.85546875" style="40" bestFit="1" customWidth="1"/>
    <col min="2828" max="2828" width="10" style="40" bestFit="1" customWidth="1"/>
    <col min="2829" max="2829" width="9.28515625" style="40" bestFit="1" customWidth="1"/>
    <col min="2830" max="3072" width="8.7109375" style="40" customWidth="1"/>
    <col min="3073" max="3073" width="9.5703125" style="40" bestFit="1" customWidth="1"/>
    <col min="3074" max="3074" width="11.5703125" style="40" bestFit="1" customWidth="1"/>
    <col min="3075" max="3075" width="8.7109375" style="40" customWidth="1"/>
    <col min="3076" max="3076" width="12.5703125" style="40" customWidth="1"/>
    <col min="3077" max="3077" width="13.140625" style="40" bestFit="1" customWidth="1"/>
    <col min="3078" max="3078" width="14.85546875" style="40" bestFit="1" customWidth="1"/>
    <col min="3079" max="3079" width="14.140625" style="40" bestFit="1" customWidth="1"/>
    <col min="3080" max="3080" width="10.7109375" style="40" customWidth="1"/>
    <col min="3081" max="3081" width="10.42578125" style="40" bestFit="1" customWidth="1"/>
    <col min="3082" max="3082" width="9.85546875" style="40" customWidth="1"/>
    <col min="3083" max="3083" width="10.85546875" style="40" bestFit="1" customWidth="1"/>
    <col min="3084" max="3084" width="10" style="40" bestFit="1" customWidth="1"/>
    <col min="3085" max="3085" width="9.28515625" style="40" bestFit="1" customWidth="1"/>
    <col min="3086" max="3328" width="8.7109375" style="40" customWidth="1"/>
    <col min="3329" max="3329" width="9.5703125" style="40" bestFit="1" customWidth="1"/>
    <col min="3330" max="3330" width="11.5703125" style="40" bestFit="1" customWidth="1"/>
    <col min="3331" max="3331" width="8.7109375" style="40" customWidth="1"/>
    <col min="3332" max="3332" width="12.5703125" style="40" customWidth="1"/>
    <col min="3333" max="3333" width="13.140625" style="40" bestFit="1" customWidth="1"/>
    <col min="3334" max="3334" width="14.85546875" style="40" bestFit="1" customWidth="1"/>
    <col min="3335" max="3335" width="14.140625" style="40" bestFit="1" customWidth="1"/>
    <col min="3336" max="3336" width="10.7109375" style="40" customWidth="1"/>
    <col min="3337" max="3337" width="10.42578125" style="40" bestFit="1" customWidth="1"/>
    <col min="3338" max="3338" width="9.85546875" style="40" customWidth="1"/>
    <col min="3339" max="3339" width="10.85546875" style="40" bestFit="1" customWidth="1"/>
    <col min="3340" max="3340" width="10" style="40" bestFit="1" customWidth="1"/>
    <col min="3341" max="3341" width="9.28515625" style="40" bestFit="1" customWidth="1"/>
    <col min="3342" max="3584" width="8.7109375" style="40" customWidth="1"/>
    <col min="3585" max="3585" width="9.5703125" style="40" bestFit="1" customWidth="1"/>
    <col min="3586" max="3586" width="11.5703125" style="40" bestFit="1" customWidth="1"/>
    <col min="3587" max="3587" width="8.7109375" style="40" customWidth="1"/>
    <col min="3588" max="3588" width="12.5703125" style="40" customWidth="1"/>
    <col min="3589" max="3589" width="13.140625" style="40" bestFit="1" customWidth="1"/>
    <col min="3590" max="3590" width="14.85546875" style="40" bestFit="1" customWidth="1"/>
    <col min="3591" max="3591" width="14.140625" style="40" bestFit="1" customWidth="1"/>
    <col min="3592" max="3592" width="10.7109375" style="40" customWidth="1"/>
    <col min="3593" max="3593" width="10.42578125" style="40" bestFit="1" customWidth="1"/>
    <col min="3594" max="3594" width="9.85546875" style="40" customWidth="1"/>
    <col min="3595" max="3595" width="10.85546875" style="40" bestFit="1" customWidth="1"/>
    <col min="3596" max="3596" width="10" style="40" bestFit="1" customWidth="1"/>
    <col min="3597" max="3597" width="9.28515625" style="40" bestFit="1" customWidth="1"/>
    <col min="3598" max="3840" width="8.7109375" style="40" customWidth="1"/>
    <col min="3841" max="3841" width="9.5703125" style="40" bestFit="1" customWidth="1"/>
    <col min="3842" max="3842" width="11.5703125" style="40" bestFit="1" customWidth="1"/>
    <col min="3843" max="3843" width="8.7109375" style="40" customWidth="1"/>
    <col min="3844" max="3844" width="12.5703125" style="40" customWidth="1"/>
    <col min="3845" max="3845" width="13.140625" style="40" bestFit="1" customWidth="1"/>
    <col min="3846" max="3846" width="14.85546875" style="40" bestFit="1" customWidth="1"/>
    <col min="3847" max="3847" width="14.140625" style="40" bestFit="1" customWidth="1"/>
    <col min="3848" max="3848" width="10.7109375" style="40" customWidth="1"/>
    <col min="3849" max="3849" width="10.42578125" style="40" bestFit="1" customWidth="1"/>
    <col min="3850" max="3850" width="9.85546875" style="40" customWidth="1"/>
    <col min="3851" max="3851" width="10.85546875" style="40" bestFit="1" customWidth="1"/>
    <col min="3852" max="3852" width="10" style="40" bestFit="1" customWidth="1"/>
    <col min="3853" max="3853" width="9.28515625" style="40" bestFit="1" customWidth="1"/>
    <col min="3854" max="4096" width="8.7109375" style="40" customWidth="1"/>
    <col min="4097" max="4097" width="9.5703125" style="40" bestFit="1" customWidth="1"/>
    <col min="4098" max="4098" width="11.5703125" style="40" bestFit="1" customWidth="1"/>
    <col min="4099" max="4099" width="8.7109375" style="40" customWidth="1"/>
    <col min="4100" max="4100" width="12.5703125" style="40" customWidth="1"/>
    <col min="4101" max="4101" width="13.140625" style="40" bestFit="1" customWidth="1"/>
    <col min="4102" max="4102" width="14.85546875" style="40" bestFit="1" customWidth="1"/>
    <col min="4103" max="4103" width="14.140625" style="40" bestFit="1" customWidth="1"/>
    <col min="4104" max="4104" width="10.7109375" style="40" customWidth="1"/>
    <col min="4105" max="4105" width="10.42578125" style="40" bestFit="1" customWidth="1"/>
    <col min="4106" max="4106" width="9.85546875" style="40" customWidth="1"/>
    <col min="4107" max="4107" width="10.85546875" style="40" bestFit="1" customWidth="1"/>
    <col min="4108" max="4108" width="10" style="40" bestFit="1" customWidth="1"/>
    <col min="4109" max="4109" width="9.28515625" style="40" bestFit="1" customWidth="1"/>
    <col min="4110" max="4352" width="8.7109375" style="40" customWidth="1"/>
    <col min="4353" max="4353" width="9.5703125" style="40" bestFit="1" customWidth="1"/>
    <col min="4354" max="4354" width="11.5703125" style="40" bestFit="1" customWidth="1"/>
    <col min="4355" max="4355" width="8.7109375" style="40" customWidth="1"/>
    <col min="4356" max="4356" width="12.5703125" style="40" customWidth="1"/>
    <col min="4357" max="4357" width="13.140625" style="40" bestFit="1" customWidth="1"/>
    <col min="4358" max="4358" width="14.85546875" style="40" bestFit="1" customWidth="1"/>
    <col min="4359" max="4359" width="14.140625" style="40" bestFit="1" customWidth="1"/>
    <col min="4360" max="4360" width="10.7109375" style="40" customWidth="1"/>
    <col min="4361" max="4361" width="10.42578125" style="40" bestFit="1" customWidth="1"/>
    <col min="4362" max="4362" width="9.85546875" style="40" customWidth="1"/>
    <col min="4363" max="4363" width="10.85546875" style="40" bestFit="1" customWidth="1"/>
    <col min="4364" max="4364" width="10" style="40" bestFit="1" customWidth="1"/>
    <col min="4365" max="4365" width="9.28515625" style="40" bestFit="1" customWidth="1"/>
    <col min="4366" max="4608" width="8.7109375" style="40" customWidth="1"/>
    <col min="4609" max="4609" width="9.5703125" style="40" bestFit="1" customWidth="1"/>
    <col min="4610" max="4610" width="11.5703125" style="40" bestFit="1" customWidth="1"/>
    <col min="4611" max="4611" width="8.7109375" style="40" customWidth="1"/>
    <col min="4612" max="4612" width="12.5703125" style="40" customWidth="1"/>
    <col min="4613" max="4613" width="13.140625" style="40" bestFit="1" customWidth="1"/>
    <col min="4614" max="4614" width="14.85546875" style="40" bestFit="1" customWidth="1"/>
    <col min="4615" max="4615" width="14.140625" style="40" bestFit="1" customWidth="1"/>
    <col min="4616" max="4616" width="10.7109375" style="40" customWidth="1"/>
    <col min="4617" max="4617" width="10.42578125" style="40" bestFit="1" customWidth="1"/>
    <col min="4618" max="4618" width="9.85546875" style="40" customWidth="1"/>
    <col min="4619" max="4619" width="10.85546875" style="40" bestFit="1" customWidth="1"/>
    <col min="4620" max="4620" width="10" style="40" bestFit="1" customWidth="1"/>
    <col min="4621" max="4621" width="9.28515625" style="40" bestFit="1" customWidth="1"/>
    <col min="4622" max="4864" width="8.7109375" style="40" customWidth="1"/>
    <col min="4865" max="4865" width="9.5703125" style="40" bestFit="1" customWidth="1"/>
    <col min="4866" max="4866" width="11.5703125" style="40" bestFit="1" customWidth="1"/>
    <col min="4867" max="4867" width="8.7109375" style="40" customWidth="1"/>
    <col min="4868" max="4868" width="12.5703125" style="40" customWidth="1"/>
    <col min="4869" max="4869" width="13.140625" style="40" bestFit="1" customWidth="1"/>
    <col min="4870" max="4870" width="14.85546875" style="40" bestFit="1" customWidth="1"/>
    <col min="4871" max="4871" width="14.140625" style="40" bestFit="1" customWidth="1"/>
    <col min="4872" max="4872" width="10.7109375" style="40" customWidth="1"/>
    <col min="4873" max="4873" width="10.42578125" style="40" bestFit="1" customWidth="1"/>
    <col min="4874" max="4874" width="9.85546875" style="40" customWidth="1"/>
    <col min="4875" max="4875" width="10.85546875" style="40" bestFit="1" customWidth="1"/>
    <col min="4876" max="4876" width="10" style="40" bestFit="1" customWidth="1"/>
    <col min="4877" max="4877" width="9.28515625" style="40" bestFit="1" customWidth="1"/>
    <col min="4878" max="5120" width="8.7109375" style="40" customWidth="1"/>
    <col min="5121" max="5121" width="9.5703125" style="40" bestFit="1" customWidth="1"/>
    <col min="5122" max="5122" width="11.5703125" style="40" bestFit="1" customWidth="1"/>
    <col min="5123" max="5123" width="8.7109375" style="40" customWidth="1"/>
    <col min="5124" max="5124" width="12.5703125" style="40" customWidth="1"/>
    <col min="5125" max="5125" width="13.140625" style="40" bestFit="1" customWidth="1"/>
    <col min="5126" max="5126" width="14.85546875" style="40" bestFit="1" customWidth="1"/>
    <col min="5127" max="5127" width="14.140625" style="40" bestFit="1" customWidth="1"/>
    <col min="5128" max="5128" width="10.7109375" style="40" customWidth="1"/>
    <col min="5129" max="5129" width="10.42578125" style="40" bestFit="1" customWidth="1"/>
    <col min="5130" max="5130" width="9.85546875" style="40" customWidth="1"/>
    <col min="5131" max="5131" width="10.85546875" style="40" bestFit="1" customWidth="1"/>
    <col min="5132" max="5132" width="10" style="40" bestFit="1" customWidth="1"/>
    <col min="5133" max="5133" width="9.28515625" style="40" bestFit="1" customWidth="1"/>
    <col min="5134" max="5376" width="8.7109375" style="40" customWidth="1"/>
    <col min="5377" max="5377" width="9.5703125" style="40" bestFit="1" customWidth="1"/>
    <col min="5378" max="5378" width="11.5703125" style="40" bestFit="1" customWidth="1"/>
    <col min="5379" max="5379" width="8.7109375" style="40" customWidth="1"/>
    <col min="5380" max="5380" width="12.5703125" style="40" customWidth="1"/>
    <col min="5381" max="5381" width="13.140625" style="40" bestFit="1" customWidth="1"/>
    <col min="5382" max="5382" width="14.85546875" style="40" bestFit="1" customWidth="1"/>
    <col min="5383" max="5383" width="14.140625" style="40" bestFit="1" customWidth="1"/>
    <col min="5384" max="5384" width="10.7109375" style="40" customWidth="1"/>
    <col min="5385" max="5385" width="10.42578125" style="40" bestFit="1" customWidth="1"/>
    <col min="5386" max="5386" width="9.85546875" style="40" customWidth="1"/>
    <col min="5387" max="5387" width="10.85546875" style="40" bestFit="1" customWidth="1"/>
    <col min="5388" max="5388" width="10" style="40" bestFit="1" customWidth="1"/>
    <col min="5389" max="5389" width="9.28515625" style="40" bestFit="1" customWidth="1"/>
    <col min="5390" max="5632" width="8.7109375" style="40" customWidth="1"/>
    <col min="5633" max="5633" width="9.5703125" style="40" bestFit="1" customWidth="1"/>
    <col min="5634" max="5634" width="11.5703125" style="40" bestFit="1" customWidth="1"/>
    <col min="5635" max="5635" width="8.7109375" style="40" customWidth="1"/>
    <col min="5636" max="5636" width="12.5703125" style="40" customWidth="1"/>
    <col min="5637" max="5637" width="13.140625" style="40" bestFit="1" customWidth="1"/>
    <col min="5638" max="5638" width="14.85546875" style="40" bestFit="1" customWidth="1"/>
    <col min="5639" max="5639" width="14.140625" style="40" bestFit="1" customWidth="1"/>
    <col min="5640" max="5640" width="10.7109375" style="40" customWidth="1"/>
    <col min="5641" max="5641" width="10.42578125" style="40" bestFit="1" customWidth="1"/>
    <col min="5642" max="5642" width="9.85546875" style="40" customWidth="1"/>
    <col min="5643" max="5643" width="10.85546875" style="40" bestFit="1" customWidth="1"/>
    <col min="5644" max="5644" width="10" style="40" bestFit="1" customWidth="1"/>
    <col min="5645" max="5645" width="9.28515625" style="40" bestFit="1" customWidth="1"/>
    <col min="5646" max="5888" width="8.7109375" style="40" customWidth="1"/>
    <col min="5889" max="5889" width="9.5703125" style="40" bestFit="1" customWidth="1"/>
    <col min="5890" max="5890" width="11.5703125" style="40" bestFit="1" customWidth="1"/>
    <col min="5891" max="5891" width="8.7109375" style="40" customWidth="1"/>
    <col min="5892" max="5892" width="12.5703125" style="40" customWidth="1"/>
    <col min="5893" max="5893" width="13.140625" style="40" bestFit="1" customWidth="1"/>
    <col min="5894" max="5894" width="14.85546875" style="40" bestFit="1" customWidth="1"/>
    <col min="5895" max="5895" width="14.140625" style="40" bestFit="1" customWidth="1"/>
    <col min="5896" max="5896" width="10.7109375" style="40" customWidth="1"/>
    <col min="5897" max="5897" width="10.42578125" style="40" bestFit="1" customWidth="1"/>
    <col min="5898" max="5898" width="9.85546875" style="40" customWidth="1"/>
    <col min="5899" max="5899" width="10.85546875" style="40" bestFit="1" customWidth="1"/>
    <col min="5900" max="5900" width="10" style="40" bestFit="1" customWidth="1"/>
    <col min="5901" max="5901" width="9.28515625" style="40" bestFit="1" customWidth="1"/>
    <col min="5902" max="6144" width="8.7109375" style="40" customWidth="1"/>
    <col min="6145" max="6145" width="9.5703125" style="40" bestFit="1" customWidth="1"/>
    <col min="6146" max="6146" width="11.5703125" style="40" bestFit="1" customWidth="1"/>
    <col min="6147" max="6147" width="8.7109375" style="40" customWidth="1"/>
    <col min="6148" max="6148" width="12.5703125" style="40" customWidth="1"/>
    <col min="6149" max="6149" width="13.140625" style="40" bestFit="1" customWidth="1"/>
    <col min="6150" max="6150" width="14.85546875" style="40" bestFit="1" customWidth="1"/>
    <col min="6151" max="6151" width="14.140625" style="40" bestFit="1" customWidth="1"/>
    <col min="6152" max="6152" width="10.7109375" style="40" customWidth="1"/>
    <col min="6153" max="6153" width="10.42578125" style="40" bestFit="1" customWidth="1"/>
    <col min="6154" max="6154" width="9.85546875" style="40" customWidth="1"/>
    <col min="6155" max="6155" width="10.85546875" style="40" bestFit="1" customWidth="1"/>
    <col min="6156" max="6156" width="10" style="40" bestFit="1" customWidth="1"/>
    <col min="6157" max="6157" width="9.28515625" style="40" bestFit="1" customWidth="1"/>
    <col min="6158" max="6400" width="8.7109375" style="40" customWidth="1"/>
    <col min="6401" max="6401" width="9.5703125" style="40" bestFit="1" customWidth="1"/>
    <col min="6402" max="6402" width="11.5703125" style="40" bestFit="1" customWidth="1"/>
    <col min="6403" max="6403" width="8.7109375" style="40" customWidth="1"/>
    <col min="6404" max="6404" width="12.5703125" style="40" customWidth="1"/>
    <col min="6405" max="6405" width="13.140625" style="40" bestFit="1" customWidth="1"/>
    <col min="6406" max="6406" width="14.85546875" style="40" bestFit="1" customWidth="1"/>
    <col min="6407" max="6407" width="14.140625" style="40" bestFit="1" customWidth="1"/>
    <col min="6408" max="6408" width="10.7109375" style="40" customWidth="1"/>
    <col min="6409" max="6409" width="10.42578125" style="40" bestFit="1" customWidth="1"/>
    <col min="6410" max="6410" width="9.85546875" style="40" customWidth="1"/>
    <col min="6411" max="6411" width="10.85546875" style="40" bestFit="1" customWidth="1"/>
    <col min="6412" max="6412" width="10" style="40" bestFit="1" customWidth="1"/>
    <col min="6413" max="6413" width="9.28515625" style="40" bestFit="1" customWidth="1"/>
    <col min="6414" max="6656" width="8.7109375" style="40" customWidth="1"/>
    <col min="6657" max="6657" width="9.5703125" style="40" bestFit="1" customWidth="1"/>
    <col min="6658" max="6658" width="11.5703125" style="40" bestFit="1" customWidth="1"/>
    <col min="6659" max="6659" width="8.7109375" style="40" customWidth="1"/>
    <col min="6660" max="6660" width="12.5703125" style="40" customWidth="1"/>
    <col min="6661" max="6661" width="13.140625" style="40" bestFit="1" customWidth="1"/>
    <col min="6662" max="6662" width="14.85546875" style="40" bestFit="1" customWidth="1"/>
    <col min="6663" max="6663" width="14.140625" style="40" bestFit="1" customWidth="1"/>
    <col min="6664" max="6664" width="10.7109375" style="40" customWidth="1"/>
    <col min="6665" max="6665" width="10.42578125" style="40" bestFit="1" customWidth="1"/>
    <col min="6666" max="6666" width="9.85546875" style="40" customWidth="1"/>
    <col min="6667" max="6667" width="10.85546875" style="40" bestFit="1" customWidth="1"/>
    <col min="6668" max="6668" width="10" style="40" bestFit="1" customWidth="1"/>
    <col min="6669" max="6669" width="9.28515625" style="40" bestFit="1" customWidth="1"/>
    <col min="6670" max="6912" width="8.7109375" style="40" customWidth="1"/>
    <col min="6913" max="6913" width="9.5703125" style="40" bestFit="1" customWidth="1"/>
    <col min="6914" max="6914" width="11.5703125" style="40" bestFit="1" customWidth="1"/>
    <col min="6915" max="6915" width="8.7109375" style="40" customWidth="1"/>
    <col min="6916" max="6916" width="12.5703125" style="40" customWidth="1"/>
    <col min="6917" max="6917" width="13.140625" style="40" bestFit="1" customWidth="1"/>
    <col min="6918" max="6918" width="14.85546875" style="40" bestFit="1" customWidth="1"/>
    <col min="6919" max="6919" width="14.140625" style="40" bestFit="1" customWidth="1"/>
    <col min="6920" max="6920" width="10.7109375" style="40" customWidth="1"/>
    <col min="6921" max="6921" width="10.42578125" style="40" bestFit="1" customWidth="1"/>
    <col min="6922" max="6922" width="9.85546875" style="40" customWidth="1"/>
    <col min="6923" max="6923" width="10.85546875" style="40" bestFit="1" customWidth="1"/>
    <col min="6924" max="6924" width="10" style="40" bestFit="1" customWidth="1"/>
    <col min="6925" max="6925" width="9.28515625" style="40" bestFit="1" customWidth="1"/>
    <col min="6926" max="7168" width="8.7109375" style="40" customWidth="1"/>
    <col min="7169" max="7169" width="9.5703125" style="40" bestFit="1" customWidth="1"/>
    <col min="7170" max="7170" width="11.5703125" style="40" bestFit="1" customWidth="1"/>
    <col min="7171" max="7171" width="8.7109375" style="40" customWidth="1"/>
    <col min="7172" max="7172" width="12.5703125" style="40" customWidth="1"/>
    <col min="7173" max="7173" width="13.140625" style="40" bestFit="1" customWidth="1"/>
    <col min="7174" max="7174" width="14.85546875" style="40" bestFit="1" customWidth="1"/>
    <col min="7175" max="7175" width="14.140625" style="40" bestFit="1" customWidth="1"/>
    <col min="7176" max="7176" width="10.7109375" style="40" customWidth="1"/>
    <col min="7177" max="7177" width="10.42578125" style="40" bestFit="1" customWidth="1"/>
    <col min="7178" max="7178" width="9.85546875" style="40" customWidth="1"/>
    <col min="7179" max="7179" width="10.85546875" style="40" bestFit="1" customWidth="1"/>
    <col min="7180" max="7180" width="10" style="40" bestFit="1" customWidth="1"/>
    <col min="7181" max="7181" width="9.28515625" style="40" bestFit="1" customWidth="1"/>
    <col min="7182" max="7424" width="8.7109375" style="40" customWidth="1"/>
    <col min="7425" max="7425" width="9.5703125" style="40" bestFit="1" customWidth="1"/>
    <col min="7426" max="7426" width="11.5703125" style="40" bestFit="1" customWidth="1"/>
    <col min="7427" max="7427" width="8.7109375" style="40" customWidth="1"/>
    <col min="7428" max="7428" width="12.5703125" style="40" customWidth="1"/>
    <col min="7429" max="7429" width="13.140625" style="40" bestFit="1" customWidth="1"/>
    <col min="7430" max="7430" width="14.85546875" style="40" bestFit="1" customWidth="1"/>
    <col min="7431" max="7431" width="14.140625" style="40" bestFit="1" customWidth="1"/>
    <col min="7432" max="7432" width="10.7109375" style="40" customWidth="1"/>
    <col min="7433" max="7433" width="10.42578125" style="40" bestFit="1" customWidth="1"/>
    <col min="7434" max="7434" width="9.85546875" style="40" customWidth="1"/>
    <col min="7435" max="7435" width="10.85546875" style="40" bestFit="1" customWidth="1"/>
    <col min="7436" max="7436" width="10" style="40" bestFit="1" customWidth="1"/>
    <col min="7437" max="7437" width="9.28515625" style="40" bestFit="1" customWidth="1"/>
    <col min="7438" max="7680" width="8.7109375" style="40" customWidth="1"/>
    <col min="7681" max="7681" width="9.5703125" style="40" bestFit="1" customWidth="1"/>
    <col min="7682" max="7682" width="11.5703125" style="40" bestFit="1" customWidth="1"/>
    <col min="7683" max="7683" width="8.7109375" style="40" customWidth="1"/>
    <col min="7684" max="7684" width="12.5703125" style="40" customWidth="1"/>
    <col min="7685" max="7685" width="13.140625" style="40" bestFit="1" customWidth="1"/>
    <col min="7686" max="7686" width="14.85546875" style="40" bestFit="1" customWidth="1"/>
    <col min="7687" max="7687" width="14.140625" style="40" bestFit="1" customWidth="1"/>
    <col min="7688" max="7688" width="10.7109375" style="40" customWidth="1"/>
    <col min="7689" max="7689" width="10.42578125" style="40" bestFit="1" customWidth="1"/>
    <col min="7690" max="7690" width="9.85546875" style="40" customWidth="1"/>
    <col min="7691" max="7691" width="10.85546875" style="40" bestFit="1" customWidth="1"/>
    <col min="7692" max="7692" width="10" style="40" bestFit="1" customWidth="1"/>
    <col min="7693" max="7693" width="9.28515625" style="40" bestFit="1" customWidth="1"/>
    <col min="7694" max="7936" width="8.7109375" style="40" customWidth="1"/>
    <col min="7937" max="7937" width="9.5703125" style="40" bestFit="1" customWidth="1"/>
    <col min="7938" max="7938" width="11.5703125" style="40" bestFit="1" customWidth="1"/>
    <col min="7939" max="7939" width="8.7109375" style="40" customWidth="1"/>
    <col min="7940" max="7940" width="12.5703125" style="40" customWidth="1"/>
    <col min="7941" max="7941" width="13.140625" style="40" bestFit="1" customWidth="1"/>
    <col min="7942" max="7942" width="14.85546875" style="40" bestFit="1" customWidth="1"/>
    <col min="7943" max="7943" width="14.140625" style="40" bestFit="1" customWidth="1"/>
    <col min="7944" max="7944" width="10.7109375" style="40" customWidth="1"/>
    <col min="7945" max="7945" width="10.42578125" style="40" bestFit="1" customWidth="1"/>
    <col min="7946" max="7946" width="9.85546875" style="40" customWidth="1"/>
    <col min="7947" max="7947" width="10.85546875" style="40" bestFit="1" customWidth="1"/>
    <col min="7948" max="7948" width="10" style="40" bestFit="1" customWidth="1"/>
    <col min="7949" max="7949" width="9.28515625" style="40" bestFit="1" customWidth="1"/>
    <col min="7950" max="8192" width="8.7109375" style="40" customWidth="1"/>
    <col min="8193" max="8193" width="9.5703125" style="40" bestFit="1" customWidth="1"/>
    <col min="8194" max="8194" width="11.5703125" style="40" bestFit="1" customWidth="1"/>
    <col min="8195" max="8195" width="8.7109375" style="40" customWidth="1"/>
    <col min="8196" max="8196" width="12.5703125" style="40" customWidth="1"/>
    <col min="8197" max="8197" width="13.140625" style="40" bestFit="1" customWidth="1"/>
    <col min="8198" max="8198" width="14.85546875" style="40" bestFit="1" customWidth="1"/>
    <col min="8199" max="8199" width="14.140625" style="40" bestFit="1" customWidth="1"/>
    <col min="8200" max="8200" width="10.7109375" style="40" customWidth="1"/>
    <col min="8201" max="8201" width="10.42578125" style="40" bestFit="1" customWidth="1"/>
    <col min="8202" max="8202" width="9.85546875" style="40" customWidth="1"/>
    <col min="8203" max="8203" width="10.85546875" style="40" bestFit="1" customWidth="1"/>
    <col min="8204" max="8204" width="10" style="40" bestFit="1" customWidth="1"/>
    <col min="8205" max="8205" width="9.28515625" style="40" bestFit="1" customWidth="1"/>
    <col min="8206" max="8448" width="8.7109375" style="40" customWidth="1"/>
    <col min="8449" max="8449" width="9.5703125" style="40" bestFit="1" customWidth="1"/>
    <col min="8450" max="8450" width="11.5703125" style="40" bestFit="1" customWidth="1"/>
    <col min="8451" max="8451" width="8.7109375" style="40" customWidth="1"/>
    <col min="8452" max="8452" width="12.5703125" style="40" customWidth="1"/>
    <col min="8453" max="8453" width="13.140625" style="40" bestFit="1" customWidth="1"/>
    <col min="8454" max="8454" width="14.85546875" style="40" bestFit="1" customWidth="1"/>
    <col min="8455" max="8455" width="14.140625" style="40" bestFit="1" customWidth="1"/>
    <col min="8456" max="8456" width="10.7109375" style="40" customWidth="1"/>
    <col min="8457" max="8457" width="10.42578125" style="40" bestFit="1" customWidth="1"/>
    <col min="8458" max="8458" width="9.85546875" style="40" customWidth="1"/>
    <col min="8459" max="8459" width="10.85546875" style="40" bestFit="1" customWidth="1"/>
    <col min="8460" max="8460" width="10" style="40" bestFit="1" customWidth="1"/>
    <col min="8461" max="8461" width="9.28515625" style="40" bestFit="1" customWidth="1"/>
    <col min="8462" max="8704" width="8.7109375" style="40" customWidth="1"/>
    <col min="8705" max="8705" width="9.5703125" style="40" bestFit="1" customWidth="1"/>
    <col min="8706" max="8706" width="11.5703125" style="40" bestFit="1" customWidth="1"/>
    <col min="8707" max="8707" width="8.7109375" style="40" customWidth="1"/>
    <col min="8708" max="8708" width="12.5703125" style="40" customWidth="1"/>
    <col min="8709" max="8709" width="13.140625" style="40" bestFit="1" customWidth="1"/>
    <col min="8710" max="8710" width="14.85546875" style="40" bestFit="1" customWidth="1"/>
    <col min="8711" max="8711" width="14.140625" style="40" bestFit="1" customWidth="1"/>
    <col min="8712" max="8712" width="10.7109375" style="40" customWidth="1"/>
    <col min="8713" max="8713" width="10.42578125" style="40" bestFit="1" customWidth="1"/>
    <col min="8714" max="8714" width="9.85546875" style="40" customWidth="1"/>
    <col min="8715" max="8715" width="10.85546875" style="40" bestFit="1" customWidth="1"/>
    <col min="8716" max="8716" width="10" style="40" bestFit="1" customWidth="1"/>
    <col min="8717" max="8717" width="9.28515625" style="40" bestFit="1" customWidth="1"/>
    <col min="8718" max="8960" width="8.7109375" style="40" customWidth="1"/>
    <col min="8961" max="8961" width="9.5703125" style="40" bestFit="1" customWidth="1"/>
    <col min="8962" max="8962" width="11.5703125" style="40" bestFit="1" customWidth="1"/>
    <col min="8963" max="8963" width="8.7109375" style="40" customWidth="1"/>
    <col min="8964" max="8964" width="12.5703125" style="40" customWidth="1"/>
    <col min="8965" max="8965" width="13.140625" style="40" bestFit="1" customWidth="1"/>
    <col min="8966" max="8966" width="14.85546875" style="40" bestFit="1" customWidth="1"/>
    <col min="8967" max="8967" width="14.140625" style="40" bestFit="1" customWidth="1"/>
    <col min="8968" max="8968" width="10.7109375" style="40" customWidth="1"/>
    <col min="8969" max="8969" width="10.42578125" style="40" bestFit="1" customWidth="1"/>
    <col min="8970" max="8970" width="9.85546875" style="40" customWidth="1"/>
    <col min="8971" max="8971" width="10.85546875" style="40" bestFit="1" customWidth="1"/>
    <col min="8972" max="8972" width="10" style="40" bestFit="1" customWidth="1"/>
    <col min="8973" max="8973" width="9.28515625" style="40" bestFit="1" customWidth="1"/>
    <col min="8974" max="9216" width="8.7109375" style="40" customWidth="1"/>
    <col min="9217" max="9217" width="9.5703125" style="40" bestFit="1" customWidth="1"/>
    <col min="9218" max="9218" width="11.5703125" style="40" bestFit="1" customWidth="1"/>
    <col min="9219" max="9219" width="8.7109375" style="40" customWidth="1"/>
    <col min="9220" max="9220" width="12.5703125" style="40" customWidth="1"/>
    <col min="9221" max="9221" width="13.140625" style="40" bestFit="1" customWidth="1"/>
    <col min="9222" max="9222" width="14.85546875" style="40" bestFit="1" customWidth="1"/>
    <col min="9223" max="9223" width="14.140625" style="40" bestFit="1" customWidth="1"/>
    <col min="9224" max="9224" width="10.7109375" style="40" customWidth="1"/>
    <col min="9225" max="9225" width="10.42578125" style="40" bestFit="1" customWidth="1"/>
    <col min="9226" max="9226" width="9.85546875" style="40" customWidth="1"/>
    <col min="9227" max="9227" width="10.85546875" style="40" bestFit="1" customWidth="1"/>
    <col min="9228" max="9228" width="10" style="40" bestFit="1" customWidth="1"/>
    <col min="9229" max="9229" width="9.28515625" style="40" bestFit="1" customWidth="1"/>
    <col min="9230" max="9472" width="8.7109375" style="40" customWidth="1"/>
    <col min="9473" max="9473" width="9.5703125" style="40" bestFit="1" customWidth="1"/>
    <col min="9474" max="9474" width="11.5703125" style="40" bestFit="1" customWidth="1"/>
    <col min="9475" max="9475" width="8.7109375" style="40" customWidth="1"/>
    <col min="9476" max="9476" width="12.5703125" style="40" customWidth="1"/>
    <col min="9477" max="9477" width="13.140625" style="40" bestFit="1" customWidth="1"/>
    <col min="9478" max="9478" width="14.85546875" style="40" bestFit="1" customWidth="1"/>
    <col min="9479" max="9479" width="14.140625" style="40" bestFit="1" customWidth="1"/>
    <col min="9480" max="9480" width="10.7109375" style="40" customWidth="1"/>
    <col min="9481" max="9481" width="10.42578125" style="40" bestFit="1" customWidth="1"/>
    <col min="9482" max="9482" width="9.85546875" style="40" customWidth="1"/>
    <col min="9483" max="9483" width="10.85546875" style="40" bestFit="1" customWidth="1"/>
    <col min="9484" max="9484" width="10" style="40" bestFit="1" customWidth="1"/>
    <col min="9485" max="9485" width="9.28515625" style="40" bestFit="1" customWidth="1"/>
    <col min="9486" max="9728" width="8.7109375" style="40" customWidth="1"/>
    <col min="9729" max="9729" width="9.5703125" style="40" bestFit="1" customWidth="1"/>
    <col min="9730" max="9730" width="11.5703125" style="40" bestFit="1" customWidth="1"/>
    <col min="9731" max="9731" width="8.7109375" style="40" customWidth="1"/>
    <col min="9732" max="9732" width="12.5703125" style="40" customWidth="1"/>
    <col min="9733" max="9733" width="13.140625" style="40" bestFit="1" customWidth="1"/>
    <col min="9734" max="9734" width="14.85546875" style="40" bestFit="1" customWidth="1"/>
    <col min="9735" max="9735" width="14.140625" style="40" bestFit="1" customWidth="1"/>
    <col min="9736" max="9736" width="10.7109375" style="40" customWidth="1"/>
    <col min="9737" max="9737" width="10.42578125" style="40" bestFit="1" customWidth="1"/>
    <col min="9738" max="9738" width="9.85546875" style="40" customWidth="1"/>
    <col min="9739" max="9739" width="10.85546875" style="40" bestFit="1" customWidth="1"/>
    <col min="9740" max="9740" width="10" style="40" bestFit="1" customWidth="1"/>
    <col min="9741" max="9741" width="9.28515625" style="40" bestFit="1" customWidth="1"/>
    <col min="9742" max="9984" width="8.7109375" style="40" customWidth="1"/>
    <col min="9985" max="9985" width="9.5703125" style="40" bestFit="1" customWidth="1"/>
    <col min="9986" max="9986" width="11.5703125" style="40" bestFit="1" customWidth="1"/>
    <col min="9987" max="9987" width="8.7109375" style="40" customWidth="1"/>
    <col min="9988" max="9988" width="12.5703125" style="40" customWidth="1"/>
    <col min="9989" max="9989" width="13.140625" style="40" bestFit="1" customWidth="1"/>
    <col min="9990" max="9990" width="14.85546875" style="40" bestFit="1" customWidth="1"/>
    <col min="9991" max="9991" width="14.140625" style="40" bestFit="1" customWidth="1"/>
    <col min="9992" max="9992" width="10.7109375" style="40" customWidth="1"/>
    <col min="9993" max="9993" width="10.42578125" style="40" bestFit="1" customWidth="1"/>
    <col min="9994" max="9994" width="9.85546875" style="40" customWidth="1"/>
    <col min="9995" max="9995" width="10.85546875" style="40" bestFit="1" customWidth="1"/>
    <col min="9996" max="9996" width="10" style="40" bestFit="1" customWidth="1"/>
    <col min="9997" max="9997" width="9.28515625" style="40" bestFit="1" customWidth="1"/>
    <col min="9998" max="10240" width="8.7109375" style="40" customWidth="1"/>
    <col min="10241" max="10241" width="9.5703125" style="40" bestFit="1" customWidth="1"/>
    <col min="10242" max="10242" width="11.5703125" style="40" bestFit="1" customWidth="1"/>
    <col min="10243" max="10243" width="8.7109375" style="40" customWidth="1"/>
    <col min="10244" max="10244" width="12.5703125" style="40" customWidth="1"/>
    <col min="10245" max="10245" width="13.140625" style="40" bestFit="1" customWidth="1"/>
    <col min="10246" max="10246" width="14.85546875" style="40" bestFit="1" customWidth="1"/>
    <col min="10247" max="10247" width="14.140625" style="40" bestFit="1" customWidth="1"/>
    <col min="10248" max="10248" width="10.7109375" style="40" customWidth="1"/>
    <col min="10249" max="10249" width="10.42578125" style="40" bestFit="1" customWidth="1"/>
    <col min="10250" max="10250" width="9.85546875" style="40" customWidth="1"/>
    <col min="10251" max="10251" width="10.85546875" style="40" bestFit="1" customWidth="1"/>
    <col min="10252" max="10252" width="10" style="40" bestFit="1" customWidth="1"/>
    <col min="10253" max="10253" width="9.28515625" style="40" bestFit="1" customWidth="1"/>
    <col min="10254" max="10496" width="8.7109375" style="40" customWidth="1"/>
    <col min="10497" max="10497" width="9.5703125" style="40" bestFit="1" customWidth="1"/>
    <col min="10498" max="10498" width="11.5703125" style="40" bestFit="1" customWidth="1"/>
    <col min="10499" max="10499" width="8.7109375" style="40" customWidth="1"/>
    <col min="10500" max="10500" width="12.5703125" style="40" customWidth="1"/>
    <col min="10501" max="10501" width="13.140625" style="40" bestFit="1" customWidth="1"/>
    <col min="10502" max="10502" width="14.85546875" style="40" bestFit="1" customWidth="1"/>
    <col min="10503" max="10503" width="14.140625" style="40" bestFit="1" customWidth="1"/>
    <col min="10504" max="10504" width="10.7109375" style="40" customWidth="1"/>
    <col min="10505" max="10505" width="10.42578125" style="40" bestFit="1" customWidth="1"/>
    <col min="10506" max="10506" width="9.85546875" style="40" customWidth="1"/>
    <col min="10507" max="10507" width="10.85546875" style="40" bestFit="1" customWidth="1"/>
    <col min="10508" max="10508" width="10" style="40" bestFit="1" customWidth="1"/>
    <col min="10509" max="10509" width="9.28515625" style="40" bestFit="1" customWidth="1"/>
    <col min="10510" max="10752" width="8.7109375" style="40" customWidth="1"/>
    <col min="10753" max="10753" width="9.5703125" style="40" bestFit="1" customWidth="1"/>
    <col min="10754" max="10754" width="11.5703125" style="40" bestFit="1" customWidth="1"/>
    <col min="10755" max="10755" width="8.7109375" style="40" customWidth="1"/>
    <col min="10756" max="10756" width="12.5703125" style="40" customWidth="1"/>
    <col min="10757" max="10757" width="13.140625" style="40" bestFit="1" customWidth="1"/>
    <col min="10758" max="10758" width="14.85546875" style="40" bestFit="1" customWidth="1"/>
    <col min="10759" max="10759" width="14.140625" style="40" bestFit="1" customWidth="1"/>
    <col min="10760" max="10760" width="10.7109375" style="40" customWidth="1"/>
    <col min="10761" max="10761" width="10.42578125" style="40" bestFit="1" customWidth="1"/>
    <col min="10762" max="10762" width="9.85546875" style="40" customWidth="1"/>
    <col min="10763" max="10763" width="10.85546875" style="40" bestFit="1" customWidth="1"/>
    <col min="10764" max="10764" width="10" style="40" bestFit="1" customWidth="1"/>
    <col min="10765" max="10765" width="9.28515625" style="40" bestFit="1" customWidth="1"/>
    <col min="10766" max="11008" width="8.7109375" style="40" customWidth="1"/>
    <col min="11009" max="11009" width="9.5703125" style="40" bestFit="1" customWidth="1"/>
    <col min="11010" max="11010" width="11.5703125" style="40" bestFit="1" customWidth="1"/>
    <col min="11011" max="11011" width="8.7109375" style="40" customWidth="1"/>
    <col min="11012" max="11012" width="12.5703125" style="40" customWidth="1"/>
    <col min="11013" max="11013" width="13.140625" style="40" bestFit="1" customWidth="1"/>
    <col min="11014" max="11014" width="14.85546875" style="40" bestFit="1" customWidth="1"/>
    <col min="11015" max="11015" width="14.140625" style="40" bestFit="1" customWidth="1"/>
    <col min="11016" max="11016" width="10.7109375" style="40" customWidth="1"/>
    <col min="11017" max="11017" width="10.42578125" style="40" bestFit="1" customWidth="1"/>
    <col min="11018" max="11018" width="9.85546875" style="40" customWidth="1"/>
    <col min="11019" max="11019" width="10.85546875" style="40" bestFit="1" customWidth="1"/>
    <col min="11020" max="11020" width="10" style="40" bestFit="1" customWidth="1"/>
    <col min="11021" max="11021" width="9.28515625" style="40" bestFit="1" customWidth="1"/>
    <col min="11022" max="11264" width="8.7109375" style="40" customWidth="1"/>
    <col min="11265" max="11265" width="9.5703125" style="40" bestFit="1" customWidth="1"/>
    <col min="11266" max="11266" width="11.5703125" style="40" bestFit="1" customWidth="1"/>
    <col min="11267" max="11267" width="8.7109375" style="40" customWidth="1"/>
    <col min="11268" max="11268" width="12.5703125" style="40" customWidth="1"/>
    <col min="11269" max="11269" width="13.140625" style="40" bestFit="1" customWidth="1"/>
    <col min="11270" max="11270" width="14.85546875" style="40" bestFit="1" customWidth="1"/>
    <col min="11271" max="11271" width="14.140625" style="40" bestFit="1" customWidth="1"/>
    <col min="11272" max="11272" width="10.7109375" style="40" customWidth="1"/>
    <col min="11273" max="11273" width="10.42578125" style="40" bestFit="1" customWidth="1"/>
    <col min="11274" max="11274" width="9.85546875" style="40" customWidth="1"/>
    <col min="11275" max="11275" width="10.85546875" style="40" bestFit="1" customWidth="1"/>
    <col min="11276" max="11276" width="10" style="40" bestFit="1" customWidth="1"/>
    <col min="11277" max="11277" width="9.28515625" style="40" bestFit="1" customWidth="1"/>
    <col min="11278" max="11520" width="8.7109375" style="40" customWidth="1"/>
    <col min="11521" max="11521" width="9.5703125" style="40" bestFit="1" customWidth="1"/>
    <col min="11522" max="11522" width="11.5703125" style="40" bestFit="1" customWidth="1"/>
    <col min="11523" max="11523" width="8.7109375" style="40" customWidth="1"/>
    <col min="11524" max="11524" width="12.5703125" style="40" customWidth="1"/>
    <col min="11525" max="11525" width="13.140625" style="40" bestFit="1" customWidth="1"/>
    <col min="11526" max="11526" width="14.85546875" style="40" bestFit="1" customWidth="1"/>
    <col min="11527" max="11527" width="14.140625" style="40" bestFit="1" customWidth="1"/>
    <col min="11528" max="11528" width="10.7109375" style="40" customWidth="1"/>
    <col min="11529" max="11529" width="10.42578125" style="40" bestFit="1" customWidth="1"/>
    <col min="11530" max="11530" width="9.85546875" style="40" customWidth="1"/>
    <col min="11531" max="11531" width="10.85546875" style="40" bestFit="1" customWidth="1"/>
    <col min="11532" max="11532" width="10" style="40" bestFit="1" customWidth="1"/>
    <col min="11533" max="11533" width="9.28515625" style="40" bestFit="1" customWidth="1"/>
    <col min="11534" max="11776" width="8.7109375" style="40" customWidth="1"/>
    <col min="11777" max="11777" width="9.5703125" style="40" bestFit="1" customWidth="1"/>
    <col min="11778" max="11778" width="11.5703125" style="40" bestFit="1" customWidth="1"/>
    <col min="11779" max="11779" width="8.7109375" style="40" customWidth="1"/>
    <col min="11780" max="11780" width="12.5703125" style="40" customWidth="1"/>
    <col min="11781" max="11781" width="13.140625" style="40" bestFit="1" customWidth="1"/>
    <col min="11782" max="11782" width="14.85546875" style="40" bestFit="1" customWidth="1"/>
    <col min="11783" max="11783" width="14.140625" style="40" bestFit="1" customWidth="1"/>
    <col min="11784" max="11784" width="10.7109375" style="40" customWidth="1"/>
    <col min="11785" max="11785" width="10.42578125" style="40" bestFit="1" customWidth="1"/>
    <col min="11786" max="11786" width="9.85546875" style="40" customWidth="1"/>
    <col min="11787" max="11787" width="10.85546875" style="40" bestFit="1" customWidth="1"/>
    <col min="11788" max="11788" width="10" style="40" bestFit="1" customWidth="1"/>
    <col min="11789" max="11789" width="9.28515625" style="40" bestFit="1" customWidth="1"/>
    <col min="11790" max="12032" width="8.7109375" style="40" customWidth="1"/>
    <col min="12033" max="12033" width="9.5703125" style="40" bestFit="1" customWidth="1"/>
    <col min="12034" max="12034" width="11.5703125" style="40" bestFit="1" customWidth="1"/>
    <col min="12035" max="12035" width="8.7109375" style="40" customWidth="1"/>
    <col min="12036" max="12036" width="12.5703125" style="40" customWidth="1"/>
    <col min="12037" max="12037" width="13.140625" style="40" bestFit="1" customWidth="1"/>
    <col min="12038" max="12038" width="14.85546875" style="40" bestFit="1" customWidth="1"/>
    <col min="12039" max="12039" width="14.140625" style="40" bestFit="1" customWidth="1"/>
    <col min="12040" max="12040" width="10.7109375" style="40" customWidth="1"/>
    <col min="12041" max="12041" width="10.42578125" style="40" bestFit="1" customWidth="1"/>
    <col min="12042" max="12042" width="9.85546875" style="40" customWidth="1"/>
    <col min="12043" max="12043" width="10.85546875" style="40" bestFit="1" customWidth="1"/>
    <col min="12044" max="12044" width="10" style="40" bestFit="1" customWidth="1"/>
    <col min="12045" max="12045" width="9.28515625" style="40" bestFit="1" customWidth="1"/>
    <col min="12046" max="12288" width="8.7109375" style="40" customWidth="1"/>
    <col min="12289" max="12289" width="9.5703125" style="40" bestFit="1" customWidth="1"/>
    <col min="12290" max="12290" width="11.5703125" style="40" bestFit="1" customWidth="1"/>
    <col min="12291" max="12291" width="8.7109375" style="40" customWidth="1"/>
    <col min="12292" max="12292" width="12.5703125" style="40" customWidth="1"/>
    <col min="12293" max="12293" width="13.140625" style="40" bestFit="1" customWidth="1"/>
    <col min="12294" max="12294" width="14.85546875" style="40" bestFit="1" customWidth="1"/>
    <col min="12295" max="12295" width="14.140625" style="40" bestFit="1" customWidth="1"/>
    <col min="12296" max="12296" width="10.7109375" style="40" customWidth="1"/>
    <col min="12297" max="12297" width="10.42578125" style="40" bestFit="1" customWidth="1"/>
    <col min="12298" max="12298" width="9.85546875" style="40" customWidth="1"/>
    <col min="12299" max="12299" width="10.85546875" style="40" bestFit="1" customWidth="1"/>
    <col min="12300" max="12300" width="10" style="40" bestFit="1" customWidth="1"/>
    <col min="12301" max="12301" width="9.28515625" style="40" bestFit="1" customWidth="1"/>
    <col min="12302" max="12544" width="8.7109375" style="40" customWidth="1"/>
    <col min="12545" max="12545" width="9.5703125" style="40" bestFit="1" customWidth="1"/>
    <col min="12546" max="12546" width="11.5703125" style="40" bestFit="1" customWidth="1"/>
    <col min="12547" max="12547" width="8.7109375" style="40" customWidth="1"/>
    <col min="12548" max="12548" width="12.5703125" style="40" customWidth="1"/>
    <col min="12549" max="12549" width="13.140625" style="40" bestFit="1" customWidth="1"/>
    <col min="12550" max="12550" width="14.85546875" style="40" bestFit="1" customWidth="1"/>
    <col min="12551" max="12551" width="14.140625" style="40" bestFit="1" customWidth="1"/>
    <col min="12552" max="12552" width="10.7109375" style="40" customWidth="1"/>
    <col min="12553" max="12553" width="10.42578125" style="40" bestFit="1" customWidth="1"/>
    <col min="12554" max="12554" width="9.85546875" style="40" customWidth="1"/>
    <col min="12555" max="12555" width="10.85546875" style="40" bestFit="1" customWidth="1"/>
    <col min="12556" max="12556" width="10" style="40" bestFit="1" customWidth="1"/>
    <col min="12557" max="12557" width="9.28515625" style="40" bestFit="1" customWidth="1"/>
    <col min="12558" max="12800" width="8.7109375" style="40" customWidth="1"/>
    <col min="12801" max="12801" width="9.5703125" style="40" bestFit="1" customWidth="1"/>
    <col min="12802" max="12802" width="11.5703125" style="40" bestFit="1" customWidth="1"/>
    <col min="12803" max="12803" width="8.7109375" style="40" customWidth="1"/>
    <col min="12804" max="12804" width="12.5703125" style="40" customWidth="1"/>
    <col min="12805" max="12805" width="13.140625" style="40" bestFit="1" customWidth="1"/>
    <col min="12806" max="12806" width="14.85546875" style="40" bestFit="1" customWidth="1"/>
    <col min="12807" max="12807" width="14.140625" style="40" bestFit="1" customWidth="1"/>
    <col min="12808" max="12808" width="10.7109375" style="40" customWidth="1"/>
    <col min="12809" max="12809" width="10.42578125" style="40" bestFit="1" customWidth="1"/>
    <col min="12810" max="12810" width="9.85546875" style="40" customWidth="1"/>
    <col min="12811" max="12811" width="10.85546875" style="40" bestFit="1" customWidth="1"/>
    <col min="12812" max="12812" width="10" style="40" bestFit="1" customWidth="1"/>
    <col min="12813" max="12813" width="9.28515625" style="40" bestFit="1" customWidth="1"/>
    <col min="12814" max="13056" width="8.7109375" style="40" customWidth="1"/>
    <col min="13057" max="13057" width="9.5703125" style="40" bestFit="1" customWidth="1"/>
    <col min="13058" max="13058" width="11.5703125" style="40" bestFit="1" customWidth="1"/>
    <col min="13059" max="13059" width="8.7109375" style="40" customWidth="1"/>
    <col min="13060" max="13060" width="12.5703125" style="40" customWidth="1"/>
    <col min="13061" max="13061" width="13.140625" style="40" bestFit="1" customWidth="1"/>
    <col min="13062" max="13062" width="14.85546875" style="40" bestFit="1" customWidth="1"/>
    <col min="13063" max="13063" width="14.140625" style="40" bestFit="1" customWidth="1"/>
    <col min="13064" max="13064" width="10.7109375" style="40" customWidth="1"/>
    <col min="13065" max="13065" width="10.42578125" style="40" bestFit="1" customWidth="1"/>
    <col min="13066" max="13066" width="9.85546875" style="40" customWidth="1"/>
    <col min="13067" max="13067" width="10.85546875" style="40" bestFit="1" customWidth="1"/>
    <col min="13068" max="13068" width="10" style="40" bestFit="1" customWidth="1"/>
    <col min="13069" max="13069" width="9.28515625" style="40" bestFit="1" customWidth="1"/>
    <col min="13070" max="13312" width="8.7109375" style="40" customWidth="1"/>
    <col min="13313" max="13313" width="9.5703125" style="40" bestFit="1" customWidth="1"/>
    <col min="13314" max="13314" width="11.5703125" style="40" bestFit="1" customWidth="1"/>
    <col min="13315" max="13315" width="8.7109375" style="40" customWidth="1"/>
    <col min="13316" max="13316" width="12.5703125" style="40" customWidth="1"/>
    <col min="13317" max="13317" width="13.140625" style="40" bestFit="1" customWidth="1"/>
    <col min="13318" max="13318" width="14.85546875" style="40" bestFit="1" customWidth="1"/>
    <col min="13319" max="13319" width="14.140625" style="40" bestFit="1" customWidth="1"/>
    <col min="13320" max="13320" width="10.7109375" style="40" customWidth="1"/>
    <col min="13321" max="13321" width="10.42578125" style="40" bestFit="1" customWidth="1"/>
    <col min="13322" max="13322" width="9.85546875" style="40" customWidth="1"/>
    <col min="13323" max="13323" width="10.85546875" style="40" bestFit="1" customWidth="1"/>
    <col min="13324" max="13324" width="10" style="40" bestFit="1" customWidth="1"/>
    <col min="13325" max="13325" width="9.28515625" style="40" bestFit="1" customWidth="1"/>
    <col min="13326" max="13568" width="8.7109375" style="40" customWidth="1"/>
    <col min="13569" max="13569" width="9.5703125" style="40" bestFit="1" customWidth="1"/>
    <col min="13570" max="13570" width="11.5703125" style="40" bestFit="1" customWidth="1"/>
    <col min="13571" max="13571" width="8.7109375" style="40" customWidth="1"/>
    <col min="13572" max="13572" width="12.5703125" style="40" customWidth="1"/>
    <col min="13573" max="13573" width="13.140625" style="40" bestFit="1" customWidth="1"/>
    <col min="13574" max="13574" width="14.85546875" style="40" bestFit="1" customWidth="1"/>
    <col min="13575" max="13575" width="14.140625" style="40" bestFit="1" customWidth="1"/>
    <col min="13576" max="13576" width="10.7109375" style="40" customWidth="1"/>
    <col min="13577" max="13577" width="10.42578125" style="40" bestFit="1" customWidth="1"/>
    <col min="13578" max="13578" width="9.85546875" style="40" customWidth="1"/>
    <col min="13579" max="13579" width="10.85546875" style="40" bestFit="1" customWidth="1"/>
    <col min="13580" max="13580" width="10" style="40" bestFit="1" customWidth="1"/>
    <col min="13581" max="13581" width="9.28515625" style="40" bestFit="1" customWidth="1"/>
    <col min="13582" max="13824" width="8.7109375" style="40" customWidth="1"/>
    <col min="13825" max="13825" width="9.5703125" style="40" bestFit="1" customWidth="1"/>
    <col min="13826" max="13826" width="11.5703125" style="40" bestFit="1" customWidth="1"/>
    <col min="13827" max="13827" width="8.7109375" style="40" customWidth="1"/>
    <col min="13828" max="13828" width="12.5703125" style="40" customWidth="1"/>
    <col min="13829" max="13829" width="13.140625" style="40" bestFit="1" customWidth="1"/>
    <col min="13830" max="13830" width="14.85546875" style="40" bestFit="1" customWidth="1"/>
    <col min="13831" max="13831" width="14.140625" style="40" bestFit="1" customWidth="1"/>
    <col min="13832" max="13832" width="10.7109375" style="40" customWidth="1"/>
    <col min="13833" max="13833" width="10.42578125" style="40" bestFit="1" customWidth="1"/>
    <col min="13834" max="13834" width="9.85546875" style="40" customWidth="1"/>
    <col min="13835" max="13835" width="10.85546875" style="40" bestFit="1" customWidth="1"/>
    <col min="13836" max="13836" width="10" style="40" bestFit="1" customWidth="1"/>
    <col min="13837" max="13837" width="9.28515625" style="40" bestFit="1" customWidth="1"/>
    <col min="13838" max="14080" width="8.7109375" style="40" customWidth="1"/>
    <col min="14081" max="14081" width="9.5703125" style="40" bestFit="1" customWidth="1"/>
    <col min="14082" max="14082" width="11.5703125" style="40" bestFit="1" customWidth="1"/>
    <col min="14083" max="14083" width="8.7109375" style="40" customWidth="1"/>
    <col min="14084" max="14084" width="12.5703125" style="40" customWidth="1"/>
    <col min="14085" max="14085" width="13.140625" style="40" bestFit="1" customWidth="1"/>
    <col min="14086" max="14086" width="14.85546875" style="40" bestFit="1" customWidth="1"/>
    <col min="14087" max="14087" width="14.140625" style="40" bestFit="1" customWidth="1"/>
    <col min="14088" max="14088" width="10.7109375" style="40" customWidth="1"/>
    <col min="14089" max="14089" width="10.42578125" style="40" bestFit="1" customWidth="1"/>
    <col min="14090" max="14090" width="9.85546875" style="40" customWidth="1"/>
    <col min="14091" max="14091" width="10.85546875" style="40" bestFit="1" customWidth="1"/>
    <col min="14092" max="14092" width="10" style="40" bestFit="1" customWidth="1"/>
    <col min="14093" max="14093" width="9.28515625" style="40" bestFit="1" customWidth="1"/>
    <col min="14094" max="14336" width="8.7109375" style="40" customWidth="1"/>
    <col min="14337" max="14337" width="9.5703125" style="40" bestFit="1" customWidth="1"/>
    <col min="14338" max="14338" width="11.5703125" style="40" bestFit="1" customWidth="1"/>
    <col min="14339" max="14339" width="8.7109375" style="40" customWidth="1"/>
    <col min="14340" max="14340" width="12.5703125" style="40" customWidth="1"/>
    <col min="14341" max="14341" width="13.140625" style="40" bestFit="1" customWidth="1"/>
    <col min="14342" max="14342" width="14.85546875" style="40" bestFit="1" customWidth="1"/>
    <col min="14343" max="14343" width="14.140625" style="40" bestFit="1" customWidth="1"/>
    <col min="14344" max="14344" width="10.7109375" style="40" customWidth="1"/>
    <col min="14345" max="14345" width="10.42578125" style="40" bestFit="1" customWidth="1"/>
    <col min="14346" max="14346" width="9.85546875" style="40" customWidth="1"/>
    <col min="14347" max="14347" width="10.85546875" style="40" bestFit="1" customWidth="1"/>
    <col min="14348" max="14348" width="10" style="40" bestFit="1" customWidth="1"/>
    <col min="14349" max="14349" width="9.28515625" style="40" bestFit="1" customWidth="1"/>
    <col min="14350" max="14592" width="8.7109375" style="40" customWidth="1"/>
    <col min="14593" max="14593" width="9.5703125" style="40" bestFit="1" customWidth="1"/>
    <col min="14594" max="14594" width="11.5703125" style="40" bestFit="1" customWidth="1"/>
    <col min="14595" max="14595" width="8.7109375" style="40" customWidth="1"/>
    <col min="14596" max="14596" width="12.5703125" style="40" customWidth="1"/>
    <col min="14597" max="14597" width="13.140625" style="40" bestFit="1" customWidth="1"/>
    <col min="14598" max="14598" width="14.85546875" style="40" bestFit="1" customWidth="1"/>
    <col min="14599" max="14599" width="14.140625" style="40" bestFit="1" customWidth="1"/>
    <col min="14600" max="14600" width="10.7109375" style="40" customWidth="1"/>
    <col min="14601" max="14601" width="10.42578125" style="40" bestFit="1" customWidth="1"/>
    <col min="14602" max="14602" width="9.85546875" style="40" customWidth="1"/>
    <col min="14603" max="14603" width="10.85546875" style="40" bestFit="1" customWidth="1"/>
    <col min="14604" max="14604" width="10" style="40" bestFit="1" customWidth="1"/>
    <col min="14605" max="14605" width="9.28515625" style="40" bestFit="1" customWidth="1"/>
    <col min="14606" max="14848" width="8.7109375" style="40" customWidth="1"/>
    <col min="14849" max="14849" width="9.5703125" style="40" bestFit="1" customWidth="1"/>
    <col min="14850" max="14850" width="11.5703125" style="40" bestFit="1" customWidth="1"/>
    <col min="14851" max="14851" width="8.7109375" style="40" customWidth="1"/>
    <col min="14852" max="14852" width="12.5703125" style="40" customWidth="1"/>
    <col min="14853" max="14853" width="13.140625" style="40" bestFit="1" customWidth="1"/>
    <col min="14854" max="14854" width="14.85546875" style="40" bestFit="1" customWidth="1"/>
    <col min="14855" max="14855" width="14.140625" style="40" bestFit="1" customWidth="1"/>
    <col min="14856" max="14856" width="10.7109375" style="40" customWidth="1"/>
    <col min="14857" max="14857" width="10.42578125" style="40" bestFit="1" customWidth="1"/>
    <col min="14858" max="14858" width="9.85546875" style="40" customWidth="1"/>
    <col min="14859" max="14859" width="10.85546875" style="40" bestFit="1" customWidth="1"/>
    <col min="14860" max="14860" width="10" style="40" bestFit="1" customWidth="1"/>
    <col min="14861" max="14861" width="9.28515625" style="40" bestFit="1" customWidth="1"/>
    <col min="14862" max="15104" width="8.7109375" style="40" customWidth="1"/>
    <col min="15105" max="15105" width="9.5703125" style="40" bestFit="1" customWidth="1"/>
    <col min="15106" max="15106" width="11.5703125" style="40" bestFit="1" customWidth="1"/>
    <col min="15107" max="15107" width="8.7109375" style="40" customWidth="1"/>
    <col min="15108" max="15108" width="12.5703125" style="40" customWidth="1"/>
    <col min="15109" max="15109" width="13.140625" style="40" bestFit="1" customWidth="1"/>
    <col min="15110" max="15110" width="14.85546875" style="40" bestFit="1" customWidth="1"/>
    <col min="15111" max="15111" width="14.140625" style="40" bestFit="1" customWidth="1"/>
    <col min="15112" max="15112" width="10.7109375" style="40" customWidth="1"/>
    <col min="15113" max="15113" width="10.42578125" style="40" bestFit="1" customWidth="1"/>
    <col min="15114" max="15114" width="9.85546875" style="40" customWidth="1"/>
    <col min="15115" max="15115" width="10.85546875" style="40" bestFit="1" customWidth="1"/>
    <col min="15116" max="15116" width="10" style="40" bestFit="1" customWidth="1"/>
    <col min="15117" max="15117" width="9.28515625" style="40" bestFit="1" customWidth="1"/>
    <col min="15118" max="15360" width="8.7109375" style="40" customWidth="1"/>
    <col min="15361" max="15361" width="9.5703125" style="40" bestFit="1" customWidth="1"/>
    <col min="15362" max="15362" width="11.5703125" style="40" bestFit="1" customWidth="1"/>
    <col min="15363" max="15363" width="8.7109375" style="40" customWidth="1"/>
    <col min="15364" max="15364" width="12.5703125" style="40" customWidth="1"/>
    <col min="15365" max="15365" width="13.140625" style="40" bestFit="1" customWidth="1"/>
    <col min="15366" max="15366" width="14.85546875" style="40" bestFit="1" customWidth="1"/>
    <col min="15367" max="15367" width="14.140625" style="40" bestFit="1" customWidth="1"/>
    <col min="15368" max="15368" width="10.7109375" style="40" customWidth="1"/>
    <col min="15369" max="15369" width="10.42578125" style="40" bestFit="1" customWidth="1"/>
    <col min="15370" max="15370" width="9.85546875" style="40" customWidth="1"/>
    <col min="15371" max="15371" width="10.85546875" style="40" bestFit="1" customWidth="1"/>
    <col min="15372" max="15372" width="10" style="40" bestFit="1" customWidth="1"/>
    <col min="15373" max="15373" width="9.28515625" style="40" bestFit="1" customWidth="1"/>
    <col min="15374" max="15616" width="8.7109375" style="40" customWidth="1"/>
    <col min="15617" max="15617" width="9.5703125" style="40" bestFit="1" customWidth="1"/>
    <col min="15618" max="15618" width="11.5703125" style="40" bestFit="1" customWidth="1"/>
    <col min="15619" max="15619" width="8.7109375" style="40" customWidth="1"/>
    <col min="15620" max="15620" width="12.5703125" style="40" customWidth="1"/>
    <col min="15621" max="15621" width="13.140625" style="40" bestFit="1" customWidth="1"/>
    <col min="15622" max="15622" width="14.85546875" style="40" bestFit="1" customWidth="1"/>
    <col min="15623" max="15623" width="14.140625" style="40" bestFit="1" customWidth="1"/>
    <col min="15624" max="15624" width="10.7109375" style="40" customWidth="1"/>
    <col min="15625" max="15625" width="10.42578125" style="40" bestFit="1" customWidth="1"/>
    <col min="15626" max="15626" width="9.85546875" style="40" customWidth="1"/>
    <col min="15627" max="15627" width="10.85546875" style="40" bestFit="1" customWidth="1"/>
    <col min="15628" max="15628" width="10" style="40" bestFit="1" customWidth="1"/>
    <col min="15629" max="15629" width="9.28515625" style="40" bestFit="1" customWidth="1"/>
    <col min="15630" max="15872" width="8.7109375" style="40" customWidth="1"/>
    <col min="15873" max="15873" width="9.5703125" style="40" bestFit="1" customWidth="1"/>
    <col min="15874" max="15874" width="11.5703125" style="40" bestFit="1" customWidth="1"/>
    <col min="15875" max="15875" width="8.7109375" style="40" customWidth="1"/>
    <col min="15876" max="15876" width="12.5703125" style="40" customWidth="1"/>
    <col min="15877" max="15877" width="13.140625" style="40" bestFit="1" customWidth="1"/>
    <col min="15878" max="15878" width="14.85546875" style="40" bestFit="1" customWidth="1"/>
    <col min="15879" max="15879" width="14.140625" style="40" bestFit="1" customWidth="1"/>
    <col min="15880" max="15880" width="10.7109375" style="40" customWidth="1"/>
    <col min="15881" max="15881" width="10.42578125" style="40" bestFit="1" customWidth="1"/>
    <col min="15882" max="15882" width="9.85546875" style="40" customWidth="1"/>
    <col min="15883" max="15883" width="10.85546875" style="40" bestFit="1" customWidth="1"/>
    <col min="15884" max="15884" width="10" style="40" bestFit="1" customWidth="1"/>
    <col min="15885" max="15885" width="9.28515625" style="40" bestFit="1" customWidth="1"/>
    <col min="15886" max="16128" width="8.7109375" style="40" customWidth="1"/>
    <col min="16129" max="16129" width="9.5703125" style="40" bestFit="1" customWidth="1"/>
    <col min="16130" max="16130" width="11.5703125" style="40" bestFit="1" customWidth="1"/>
    <col min="16131" max="16131" width="8.7109375" style="40" customWidth="1"/>
    <col min="16132" max="16132" width="12.5703125" style="40" customWidth="1"/>
    <col min="16133" max="16133" width="13.140625" style="40" bestFit="1" customWidth="1"/>
    <col min="16134" max="16134" width="14.85546875" style="40" bestFit="1" customWidth="1"/>
    <col min="16135" max="16135" width="14.140625" style="40" bestFit="1" customWidth="1"/>
    <col min="16136" max="16136" width="10.7109375" style="40" customWidth="1"/>
    <col min="16137" max="16137" width="10.42578125" style="40" bestFit="1" customWidth="1"/>
    <col min="16138" max="16138" width="9.85546875" style="40" customWidth="1"/>
    <col min="16139" max="16139" width="10.85546875" style="40" bestFit="1" customWidth="1"/>
    <col min="16140" max="16140" width="10" style="40" bestFit="1" customWidth="1"/>
    <col min="16141" max="16141" width="9.28515625" style="40" bestFit="1" customWidth="1"/>
    <col min="16142" max="16384" width="8.7109375" style="40" customWidth="1"/>
  </cols>
  <sheetData>
    <row r="1" spans="1:12" ht="21.75" thickBot="1" x14ac:dyDescent="0.3">
      <c r="A1" s="86" t="s">
        <v>2</v>
      </c>
    </row>
    <row r="2" spans="1:12" ht="19.5" thickBot="1" x14ac:dyDescent="0.3">
      <c r="A2" s="4" t="s">
        <v>3</v>
      </c>
      <c r="B2" s="5"/>
      <c r="C2" s="6"/>
      <c r="D2" s="7"/>
      <c r="E2" s="8"/>
      <c r="F2" s="8"/>
      <c r="I2" s="9"/>
      <c r="J2" s="9"/>
    </row>
    <row r="3" spans="1:12" ht="15.75" x14ac:dyDescent="0.25">
      <c r="A3" s="10" t="s">
        <v>4</v>
      </c>
      <c r="B3" s="11"/>
      <c r="C3" s="12" t="s">
        <v>46</v>
      </c>
      <c r="D3" s="13"/>
      <c r="E3" s="13"/>
      <c r="F3" s="13"/>
      <c r="I3" s="14"/>
      <c r="J3" s="14"/>
    </row>
    <row r="4" spans="1:12" ht="15.75" x14ac:dyDescent="0.25">
      <c r="A4" s="15" t="s">
        <v>5</v>
      </c>
      <c r="B4" s="16">
        <v>0.48</v>
      </c>
      <c r="C4" s="17" t="s">
        <v>47</v>
      </c>
      <c r="D4" s="18"/>
      <c r="E4" s="13"/>
      <c r="F4" s="13"/>
      <c r="I4" s="14"/>
      <c r="J4" s="14"/>
    </row>
    <row r="5" spans="1:12" ht="15.75" x14ac:dyDescent="0.25">
      <c r="A5" s="19" t="s">
        <v>6</v>
      </c>
      <c r="B5" s="20">
        <f>B3*B4</f>
        <v>0</v>
      </c>
      <c r="C5" s="17" t="s">
        <v>46</v>
      </c>
      <c r="D5" s="13"/>
      <c r="E5" s="13"/>
      <c r="F5" s="13"/>
      <c r="I5" s="14"/>
      <c r="J5" s="21"/>
    </row>
    <row r="6" spans="1:12" ht="15.75" x14ac:dyDescent="0.25">
      <c r="A6" s="15" t="s">
        <v>7</v>
      </c>
      <c r="B6" s="90">
        <v>0.8</v>
      </c>
      <c r="C6" s="17"/>
      <c r="D6" s="18"/>
      <c r="E6" s="13"/>
      <c r="F6" s="13"/>
      <c r="I6" s="14"/>
      <c r="J6" s="14"/>
    </row>
    <row r="7" spans="1:12" ht="15.75" x14ac:dyDescent="0.25">
      <c r="A7" s="19" t="s">
        <v>8</v>
      </c>
      <c r="B7" s="20">
        <f>B5*B6</f>
        <v>0</v>
      </c>
      <c r="C7" s="17" t="s">
        <v>46</v>
      </c>
      <c r="D7" s="13"/>
      <c r="E7" s="13"/>
      <c r="F7" s="13"/>
      <c r="I7" s="14"/>
      <c r="J7" s="14"/>
    </row>
    <row r="8" spans="1:12" ht="15.75" x14ac:dyDescent="0.25">
      <c r="A8" s="15" t="s">
        <v>9</v>
      </c>
      <c r="B8" s="90">
        <v>0.2</v>
      </c>
      <c r="C8" s="17"/>
      <c r="D8" s="13"/>
      <c r="E8" s="13"/>
      <c r="F8" s="13"/>
      <c r="I8" s="14"/>
      <c r="J8" s="14"/>
    </row>
    <row r="9" spans="1:12" ht="15.75" x14ac:dyDescent="0.25">
      <c r="A9" s="15" t="s">
        <v>10</v>
      </c>
      <c r="B9" s="22">
        <f>B8*B5</f>
        <v>0</v>
      </c>
      <c r="C9" s="23" t="s">
        <v>46</v>
      </c>
      <c r="D9" s="13"/>
      <c r="E9" s="13"/>
      <c r="F9" s="13"/>
      <c r="I9" s="14"/>
      <c r="J9" s="14"/>
    </row>
    <row r="10" spans="1:12" ht="19.5" thickBot="1" x14ac:dyDescent="0.3">
      <c r="A10" s="24" t="s">
        <v>11</v>
      </c>
      <c r="B10" s="25"/>
      <c r="C10" s="26"/>
      <c r="D10" s="13"/>
      <c r="E10" s="13"/>
      <c r="F10" s="13"/>
      <c r="I10" s="14"/>
      <c r="J10" s="14"/>
    </row>
    <row r="11" spans="1:12" ht="15.75" x14ac:dyDescent="0.25">
      <c r="A11" s="27" t="s">
        <v>12</v>
      </c>
      <c r="B11" s="28"/>
      <c r="C11" s="12" t="s">
        <v>46</v>
      </c>
      <c r="D11" s="13"/>
      <c r="E11" s="13"/>
      <c r="F11" s="13"/>
      <c r="I11" s="14"/>
      <c r="J11" s="14"/>
    </row>
    <row r="12" spans="1:12" ht="38.25" thickBot="1" x14ac:dyDescent="0.3">
      <c r="A12" s="29" t="s">
        <v>13</v>
      </c>
      <c r="B12" s="30">
        <f>B7-B11</f>
        <v>0</v>
      </c>
      <c r="C12" s="26" t="s">
        <v>46</v>
      </c>
      <c r="D12" s="31"/>
      <c r="E12" s="13"/>
      <c r="F12" s="13"/>
      <c r="I12" s="14"/>
      <c r="J12" s="14"/>
    </row>
    <row r="13" spans="1:12" ht="15.75" x14ac:dyDescent="0.25">
      <c r="A13" s="32" t="s">
        <v>14</v>
      </c>
      <c r="B13" s="28"/>
      <c r="C13" s="12" t="s">
        <v>46</v>
      </c>
      <c r="D13" s="13"/>
      <c r="E13" s="13"/>
      <c r="F13" s="13"/>
      <c r="I13" s="14"/>
      <c r="J13" s="14"/>
    </row>
    <row r="14" spans="1:12" ht="38.25" thickBot="1" x14ac:dyDescent="0.3">
      <c r="A14" s="33" t="s">
        <v>15</v>
      </c>
      <c r="B14" s="34">
        <f>B9-B13</f>
        <v>0</v>
      </c>
      <c r="C14" s="35" t="s">
        <v>46</v>
      </c>
      <c r="D14" s="31"/>
      <c r="E14" s="13"/>
      <c r="F14" s="13"/>
      <c r="I14" s="14"/>
      <c r="J14" s="14"/>
    </row>
    <row r="15" spans="1:12" x14ac:dyDescent="0.25">
      <c r="A15" s="9"/>
      <c r="B15" s="9"/>
      <c r="C15" s="9"/>
      <c r="D15" s="9"/>
      <c r="E15" s="9"/>
      <c r="F15" s="9"/>
      <c r="G15" s="9"/>
      <c r="H15" s="9"/>
      <c r="I15" s="9"/>
      <c r="J15" s="9"/>
      <c r="K15" s="9"/>
      <c r="L15" s="9"/>
    </row>
    <row r="16" spans="1:12" ht="18.75" x14ac:dyDescent="0.25">
      <c r="A16" s="36" t="s">
        <v>16</v>
      </c>
      <c r="B16" s="9"/>
      <c r="C16" s="9"/>
      <c r="D16" s="9"/>
      <c r="E16" s="9"/>
      <c r="F16" s="9"/>
      <c r="G16" s="9"/>
      <c r="H16" s="9"/>
      <c r="I16" s="9"/>
      <c r="J16" s="9"/>
      <c r="K16" s="9"/>
      <c r="L16" s="9"/>
    </row>
    <row r="17" spans="1:13" ht="19.5" thickBot="1" x14ac:dyDescent="0.3">
      <c r="A17" s="37" t="s">
        <v>17</v>
      </c>
      <c r="B17" s="38"/>
      <c r="C17" s="38"/>
      <c r="D17" s="38"/>
      <c r="E17" s="38"/>
      <c r="F17" s="38"/>
      <c r="G17" s="38"/>
      <c r="H17" s="38"/>
      <c r="I17" s="39"/>
    </row>
    <row r="18" spans="1:13" ht="15.75" x14ac:dyDescent="0.25">
      <c r="A18" s="41" t="s">
        <v>18</v>
      </c>
      <c r="B18" s="42" t="s">
        <v>19</v>
      </c>
      <c r="C18" s="42" t="s">
        <v>20</v>
      </c>
      <c r="D18" s="42" t="s">
        <v>21</v>
      </c>
      <c r="E18" s="42" t="s">
        <v>22</v>
      </c>
      <c r="F18" s="42" t="s">
        <v>23</v>
      </c>
      <c r="G18" s="42" t="s">
        <v>24</v>
      </c>
      <c r="H18" s="42" t="s">
        <v>25</v>
      </c>
      <c r="I18" s="42" t="s">
        <v>26</v>
      </c>
      <c r="J18" s="43" t="s">
        <v>27</v>
      </c>
      <c r="K18" s="9"/>
    </row>
    <row r="19" spans="1:13" ht="16.5" thickBot="1" x14ac:dyDescent="0.3">
      <c r="A19" s="44"/>
      <c r="B19" s="25" t="s">
        <v>28</v>
      </c>
      <c r="C19" s="25" t="s">
        <v>29</v>
      </c>
      <c r="D19" s="45">
        <v>0.2</v>
      </c>
      <c r="E19" s="25"/>
      <c r="F19" s="46">
        <v>0.06</v>
      </c>
      <c r="G19" s="25" t="s">
        <v>30</v>
      </c>
      <c r="H19" s="45">
        <v>0.06</v>
      </c>
      <c r="I19" s="25" t="s">
        <v>31</v>
      </c>
      <c r="J19" s="47" t="s">
        <v>32</v>
      </c>
      <c r="K19" s="9"/>
    </row>
    <row r="20" spans="1:13" ht="16.5" thickBot="1" x14ac:dyDescent="0.3">
      <c r="A20" s="48" t="s">
        <v>33</v>
      </c>
      <c r="B20" s="28"/>
      <c r="C20" s="49"/>
      <c r="D20" s="50">
        <f t="shared" ref="D20:D26" si="0">C20*$D$19</f>
        <v>0</v>
      </c>
      <c r="E20" s="50">
        <f t="shared" ref="E20:E26" si="1">C20-D20</f>
        <v>0</v>
      </c>
      <c r="F20" s="50">
        <f t="shared" ref="F20:F26" si="2">E20*$F$19</f>
        <v>0</v>
      </c>
      <c r="G20" s="28"/>
      <c r="H20" s="51">
        <f t="shared" ref="H20:H26" si="3">$H$19</f>
        <v>0.06</v>
      </c>
      <c r="I20" s="50">
        <f t="shared" ref="I20:I26" si="4">(G20*52)/H20</f>
        <v>0</v>
      </c>
      <c r="J20" s="52">
        <f t="shared" ref="J20:J26" si="5">(E20+F20-I20)*B20</f>
        <v>0</v>
      </c>
      <c r="K20" s="9"/>
    </row>
    <row r="21" spans="1:13" ht="15.75" x14ac:dyDescent="0.25">
      <c r="A21" s="53" t="s">
        <v>34</v>
      </c>
      <c r="B21" s="28"/>
      <c r="C21" s="54"/>
      <c r="D21" s="55">
        <f t="shared" si="0"/>
        <v>0</v>
      </c>
      <c r="E21" s="55">
        <f t="shared" si="1"/>
        <v>0</v>
      </c>
      <c r="F21" s="55">
        <f t="shared" si="2"/>
        <v>0</v>
      </c>
      <c r="G21" s="56"/>
      <c r="H21" s="57">
        <f t="shared" si="3"/>
        <v>0.06</v>
      </c>
      <c r="I21" s="55">
        <f t="shared" si="4"/>
        <v>0</v>
      </c>
      <c r="J21" s="58">
        <f t="shared" si="5"/>
        <v>0</v>
      </c>
      <c r="K21" s="9"/>
    </row>
    <row r="22" spans="1:13" ht="15.75" x14ac:dyDescent="0.25">
      <c r="A22" s="53" t="s">
        <v>35</v>
      </c>
      <c r="B22" s="28"/>
      <c r="C22" s="54"/>
      <c r="D22" s="55">
        <f t="shared" si="0"/>
        <v>0</v>
      </c>
      <c r="E22" s="55">
        <f t="shared" si="1"/>
        <v>0</v>
      </c>
      <c r="F22" s="55">
        <f t="shared" si="2"/>
        <v>0</v>
      </c>
      <c r="G22" s="56"/>
      <c r="H22" s="57">
        <f t="shared" si="3"/>
        <v>0.06</v>
      </c>
      <c r="I22" s="55">
        <f t="shared" si="4"/>
        <v>0</v>
      </c>
      <c r="J22" s="58">
        <f t="shared" si="5"/>
        <v>0</v>
      </c>
      <c r="K22" s="9"/>
    </row>
    <row r="23" spans="1:13" ht="15.75" x14ac:dyDescent="0.25">
      <c r="A23" s="53" t="s">
        <v>36</v>
      </c>
      <c r="B23" s="28"/>
      <c r="C23" s="54"/>
      <c r="D23" s="55">
        <f t="shared" si="0"/>
        <v>0</v>
      </c>
      <c r="E23" s="55">
        <f t="shared" si="1"/>
        <v>0</v>
      </c>
      <c r="F23" s="55">
        <f t="shared" si="2"/>
        <v>0</v>
      </c>
      <c r="G23" s="56"/>
      <c r="H23" s="57">
        <f t="shared" si="3"/>
        <v>0.06</v>
      </c>
      <c r="I23" s="55">
        <f t="shared" si="4"/>
        <v>0</v>
      </c>
      <c r="J23" s="58">
        <f t="shared" si="5"/>
        <v>0</v>
      </c>
      <c r="K23" s="9"/>
    </row>
    <row r="24" spans="1:13" ht="15.75" x14ac:dyDescent="0.25">
      <c r="A24" s="53" t="s">
        <v>37</v>
      </c>
      <c r="B24" s="28"/>
      <c r="C24" s="54"/>
      <c r="D24" s="55">
        <f t="shared" si="0"/>
        <v>0</v>
      </c>
      <c r="E24" s="55">
        <f t="shared" si="1"/>
        <v>0</v>
      </c>
      <c r="F24" s="55">
        <f t="shared" si="2"/>
        <v>0</v>
      </c>
      <c r="G24" s="56"/>
      <c r="H24" s="57">
        <f t="shared" si="3"/>
        <v>0.06</v>
      </c>
      <c r="I24" s="55">
        <f t="shared" si="4"/>
        <v>0</v>
      </c>
      <c r="J24" s="58">
        <f t="shared" si="5"/>
        <v>0</v>
      </c>
      <c r="K24" s="9"/>
    </row>
    <row r="25" spans="1:13" ht="15.75" x14ac:dyDescent="0.25">
      <c r="A25" s="53" t="s">
        <v>38</v>
      </c>
      <c r="B25" s="28"/>
      <c r="C25" s="54"/>
      <c r="D25" s="55">
        <f t="shared" si="0"/>
        <v>0</v>
      </c>
      <c r="E25" s="55">
        <f t="shared" si="1"/>
        <v>0</v>
      </c>
      <c r="F25" s="55">
        <f t="shared" si="2"/>
        <v>0</v>
      </c>
      <c r="G25" s="56"/>
      <c r="H25" s="57">
        <f t="shared" si="3"/>
        <v>0.06</v>
      </c>
      <c r="I25" s="55">
        <f t="shared" si="4"/>
        <v>0</v>
      </c>
      <c r="J25" s="58">
        <f t="shared" si="5"/>
        <v>0</v>
      </c>
      <c r="K25" s="9"/>
    </row>
    <row r="26" spans="1:13" ht="15.75" x14ac:dyDescent="0.25">
      <c r="A26" s="59" t="s">
        <v>39</v>
      </c>
      <c r="B26" s="60"/>
      <c r="C26" s="61"/>
      <c r="D26" s="62">
        <f t="shared" si="0"/>
        <v>0</v>
      </c>
      <c r="E26" s="62">
        <f t="shared" si="1"/>
        <v>0</v>
      </c>
      <c r="F26" s="62">
        <f t="shared" si="2"/>
        <v>0</v>
      </c>
      <c r="G26" s="60"/>
      <c r="H26" s="63">
        <f t="shared" si="3"/>
        <v>0.06</v>
      </c>
      <c r="I26" s="62">
        <f t="shared" si="4"/>
        <v>0</v>
      </c>
      <c r="J26" s="64">
        <f t="shared" si="5"/>
        <v>0</v>
      </c>
      <c r="K26" s="9"/>
    </row>
    <row r="27" spans="1:13" ht="15.75" x14ac:dyDescent="0.25">
      <c r="A27" s="65" t="s">
        <v>40</v>
      </c>
      <c r="B27" s="66">
        <f>SUM(B20:B26)</f>
        <v>0</v>
      </c>
      <c r="C27" s="66"/>
      <c r="D27" s="66"/>
      <c r="E27" s="66"/>
      <c r="F27" s="66"/>
      <c r="G27" s="66"/>
      <c r="H27" s="67"/>
      <c r="I27" s="68" t="s">
        <v>40</v>
      </c>
      <c r="J27" s="69">
        <f>SUM(J20:J26)</f>
        <v>0</v>
      </c>
      <c r="K27" s="9"/>
    </row>
    <row r="28" spans="1:13" ht="15.75" thickBot="1" x14ac:dyDescent="0.3">
      <c r="A28" s="9"/>
      <c r="B28" s="9"/>
      <c r="C28" s="9"/>
      <c r="D28" s="9"/>
      <c r="E28" s="9"/>
      <c r="F28" s="9"/>
      <c r="G28" s="9"/>
      <c r="H28" s="9"/>
      <c r="I28" s="87"/>
      <c r="J28" s="9"/>
      <c r="K28" s="9"/>
      <c r="L28" s="9"/>
      <c r="M28" s="9"/>
    </row>
    <row r="29" spans="1:13" ht="18" x14ac:dyDescent="0.25">
      <c r="A29" s="70" t="s">
        <v>41</v>
      </c>
      <c r="B29" s="71"/>
      <c r="C29" s="71"/>
      <c r="D29" s="71"/>
      <c r="E29" s="71"/>
      <c r="F29" s="71"/>
      <c r="G29" s="71"/>
      <c r="H29" s="71"/>
      <c r="I29" s="71"/>
      <c r="J29" s="71"/>
      <c r="K29" s="72"/>
    </row>
    <row r="30" spans="1:13" ht="15.75" x14ac:dyDescent="0.25">
      <c r="A30" s="44" t="s">
        <v>18</v>
      </c>
      <c r="B30" s="25" t="s">
        <v>19</v>
      </c>
      <c r="C30" s="25" t="s">
        <v>20</v>
      </c>
      <c r="D30" s="25" t="s">
        <v>21</v>
      </c>
      <c r="E30" s="25" t="s">
        <v>22</v>
      </c>
      <c r="F30" s="42" t="s">
        <v>23</v>
      </c>
      <c r="G30" s="25" t="s">
        <v>42</v>
      </c>
      <c r="H30" s="73" t="s">
        <v>25</v>
      </c>
      <c r="I30" s="25" t="s">
        <v>26</v>
      </c>
      <c r="J30" s="25" t="s">
        <v>43</v>
      </c>
      <c r="K30" s="74" t="s">
        <v>27</v>
      </c>
    </row>
    <row r="31" spans="1:13" ht="15.75" x14ac:dyDescent="0.25">
      <c r="A31" s="44"/>
      <c r="B31" s="25" t="s">
        <v>28</v>
      </c>
      <c r="C31" s="75" t="s">
        <v>29</v>
      </c>
      <c r="D31" s="76">
        <f>D19</f>
        <v>0.2</v>
      </c>
      <c r="E31" s="75"/>
      <c r="F31" s="77">
        <f>F19</f>
        <v>0.06</v>
      </c>
      <c r="G31" s="78">
        <v>2.75E-2</v>
      </c>
      <c r="H31" s="78">
        <v>5.5E-2</v>
      </c>
      <c r="I31" s="75" t="s">
        <v>31</v>
      </c>
      <c r="J31" s="78">
        <v>0.35</v>
      </c>
      <c r="K31" s="74" t="s">
        <v>32</v>
      </c>
    </row>
    <row r="32" spans="1:13" ht="15.75" x14ac:dyDescent="0.25">
      <c r="A32" s="48" t="s">
        <v>33</v>
      </c>
      <c r="B32" s="28"/>
      <c r="C32" s="49"/>
      <c r="D32" s="50">
        <f t="shared" ref="D32:D38" si="6">C32*$D$31</f>
        <v>0</v>
      </c>
      <c r="E32" s="50">
        <f t="shared" ref="E32:E38" si="7">C32-D32</f>
        <v>0</v>
      </c>
      <c r="F32" s="50">
        <f t="shared" ref="F32:F38" si="8">E32*$F$19</f>
        <v>0</v>
      </c>
      <c r="G32" s="50">
        <f t="shared" ref="G32:G38" si="9">(C32-J32)*$G$31</f>
        <v>0</v>
      </c>
      <c r="H32" s="51">
        <f t="shared" ref="H32:H38" si="10">$H$31</f>
        <v>5.5E-2</v>
      </c>
      <c r="I32" s="50">
        <f t="shared" ref="I32:I38" si="11">G32/H32</f>
        <v>0</v>
      </c>
      <c r="J32" s="50">
        <f t="shared" ref="J32:J38" si="12">C32*$J$31</f>
        <v>0</v>
      </c>
      <c r="K32" s="52">
        <f t="shared" ref="K32:K38" si="13">(E32+F32-I32-J32)*B32</f>
        <v>0</v>
      </c>
    </row>
    <row r="33" spans="1:60" ht="15.75" x14ac:dyDescent="0.25">
      <c r="A33" s="53" t="s">
        <v>34</v>
      </c>
      <c r="B33" s="56"/>
      <c r="C33" s="54"/>
      <c r="D33" s="55">
        <f t="shared" si="6"/>
        <v>0</v>
      </c>
      <c r="E33" s="55">
        <f t="shared" si="7"/>
        <v>0</v>
      </c>
      <c r="F33" s="55">
        <f t="shared" si="8"/>
        <v>0</v>
      </c>
      <c r="G33" s="55">
        <f t="shared" si="9"/>
        <v>0</v>
      </c>
      <c r="H33" s="57">
        <f t="shared" si="10"/>
        <v>5.5E-2</v>
      </c>
      <c r="I33" s="55">
        <f t="shared" si="11"/>
        <v>0</v>
      </c>
      <c r="J33" s="55">
        <f t="shared" si="12"/>
        <v>0</v>
      </c>
      <c r="K33" s="58">
        <f t="shared" si="13"/>
        <v>0</v>
      </c>
    </row>
    <row r="34" spans="1:60" ht="15.75" x14ac:dyDescent="0.25">
      <c r="A34" s="53" t="s">
        <v>35</v>
      </c>
      <c r="B34" s="56"/>
      <c r="C34" s="54"/>
      <c r="D34" s="55">
        <f t="shared" si="6"/>
        <v>0</v>
      </c>
      <c r="E34" s="55">
        <f t="shared" si="7"/>
        <v>0</v>
      </c>
      <c r="F34" s="55">
        <f t="shared" si="8"/>
        <v>0</v>
      </c>
      <c r="G34" s="55">
        <f t="shared" si="9"/>
        <v>0</v>
      </c>
      <c r="H34" s="57">
        <f t="shared" si="10"/>
        <v>5.5E-2</v>
      </c>
      <c r="I34" s="55">
        <f t="shared" si="11"/>
        <v>0</v>
      </c>
      <c r="J34" s="55">
        <f t="shared" si="12"/>
        <v>0</v>
      </c>
      <c r="K34" s="58">
        <f t="shared" si="13"/>
        <v>0</v>
      </c>
    </row>
    <row r="35" spans="1:60" ht="15.75" x14ac:dyDescent="0.25">
      <c r="A35" s="53" t="s">
        <v>36</v>
      </c>
      <c r="B35" s="56"/>
      <c r="C35" s="54"/>
      <c r="D35" s="55">
        <f t="shared" si="6"/>
        <v>0</v>
      </c>
      <c r="E35" s="55">
        <f t="shared" si="7"/>
        <v>0</v>
      </c>
      <c r="F35" s="55">
        <f t="shared" si="8"/>
        <v>0</v>
      </c>
      <c r="G35" s="55">
        <f t="shared" si="9"/>
        <v>0</v>
      </c>
      <c r="H35" s="57">
        <f t="shared" si="10"/>
        <v>5.5E-2</v>
      </c>
      <c r="I35" s="55">
        <f t="shared" si="11"/>
        <v>0</v>
      </c>
      <c r="J35" s="55">
        <f t="shared" si="12"/>
        <v>0</v>
      </c>
      <c r="K35" s="58">
        <f t="shared" si="13"/>
        <v>0</v>
      </c>
    </row>
    <row r="36" spans="1:60" ht="15.75" x14ac:dyDescent="0.25">
      <c r="A36" s="53" t="s">
        <v>37</v>
      </c>
      <c r="B36" s="56"/>
      <c r="C36" s="54"/>
      <c r="D36" s="55">
        <f t="shared" si="6"/>
        <v>0</v>
      </c>
      <c r="E36" s="55">
        <f t="shared" si="7"/>
        <v>0</v>
      </c>
      <c r="F36" s="55">
        <f t="shared" si="8"/>
        <v>0</v>
      </c>
      <c r="G36" s="55">
        <f t="shared" si="9"/>
        <v>0</v>
      </c>
      <c r="H36" s="57">
        <f t="shared" si="10"/>
        <v>5.5E-2</v>
      </c>
      <c r="I36" s="55">
        <f t="shared" si="11"/>
        <v>0</v>
      </c>
      <c r="J36" s="55">
        <f t="shared" si="12"/>
        <v>0</v>
      </c>
      <c r="K36" s="58">
        <f t="shared" si="13"/>
        <v>0</v>
      </c>
    </row>
    <row r="37" spans="1:60" ht="15.75" x14ac:dyDescent="0.25">
      <c r="A37" s="53" t="s">
        <v>38</v>
      </c>
      <c r="B37" s="56"/>
      <c r="C37" s="54"/>
      <c r="D37" s="55">
        <f t="shared" si="6"/>
        <v>0</v>
      </c>
      <c r="E37" s="55">
        <f t="shared" si="7"/>
        <v>0</v>
      </c>
      <c r="F37" s="55">
        <f t="shared" si="8"/>
        <v>0</v>
      </c>
      <c r="G37" s="55">
        <f t="shared" si="9"/>
        <v>0</v>
      </c>
      <c r="H37" s="57">
        <f t="shared" si="10"/>
        <v>5.5E-2</v>
      </c>
      <c r="I37" s="55">
        <f t="shared" si="11"/>
        <v>0</v>
      </c>
      <c r="J37" s="55">
        <f t="shared" si="12"/>
        <v>0</v>
      </c>
      <c r="K37" s="58">
        <f t="shared" si="13"/>
        <v>0</v>
      </c>
    </row>
    <row r="38" spans="1:60" ht="15.75" x14ac:dyDescent="0.25">
      <c r="A38" s="59" t="s">
        <v>39</v>
      </c>
      <c r="B38" s="60"/>
      <c r="C38" s="61"/>
      <c r="D38" s="62">
        <f t="shared" si="6"/>
        <v>0</v>
      </c>
      <c r="E38" s="62">
        <f t="shared" si="7"/>
        <v>0</v>
      </c>
      <c r="F38" s="62">
        <f t="shared" si="8"/>
        <v>0</v>
      </c>
      <c r="G38" s="62">
        <f t="shared" si="9"/>
        <v>0</v>
      </c>
      <c r="H38" s="63">
        <f t="shared" si="10"/>
        <v>5.5E-2</v>
      </c>
      <c r="I38" s="62">
        <f t="shared" si="11"/>
        <v>0</v>
      </c>
      <c r="J38" s="62">
        <f t="shared" si="12"/>
        <v>0</v>
      </c>
      <c r="K38" s="64">
        <f t="shared" si="13"/>
        <v>0</v>
      </c>
    </row>
    <row r="39" spans="1:60" ht="15.75" x14ac:dyDescent="0.25">
      <c r="A39" s="65" t="s">
        <v>40</v>
      </c>
      <c r="B39" s="66">
        <f>SUM(B32:B38)</f>
        <v>0</v>
      </c>
      <c r="C39" s="66"/>
      <c r="D39" s="66"/>
      <c r="E39" s="66"/>
      <c r="F39" s="66"/>
      <c r="G39" s="66"/>
      <c r="H39" s="67"/>
      <c r="I39" s="66"/>
      <c r="J39" s="66"/>
      <c r="K39" s="69">
        <f>SUM(K32:K38)</f>
        <v>0</v>
      </c>
    </row>
    <row r="40" spans="1:60" x14ac:dyDescent="0.25">
      <c r="A40" s="9"/>
      <c r="B40" s="9"/>
      <c r="C40" s="9"/>
      <c r="D40" s="9"/>
      <c r="E40" s="9"/>
      <c r="F40" s="9"/>
      <c r="G40" s="9"/>
      <c r="H40" s="87"/>
      <c r="I40" s="9"/>
      <c r="J40" s="9"/>
      <c r="K40" s="9"/>
      <c r="L40" s="9"/>
    </row>
    <row r="41" spans="1:60" ht="15.75" thickBot="1" x14ac:dyDescent="0.3">
      <c r="A41" s="9"/>
      <c r="B41" s="9"/>
      <c r="C41" s="9"/>
      <c r="D41" s="9"/>
      <c r="E41" s="9"/>
      <c r="F41" s="9"/>
      <c r="G41" s="9"/>
      <c r="H41" s="87"/>
      <c r="I41" s="9"/>
      <c r="J41" s="9"/>
      <c r="K41" s="9"/>
      <c r="L41" s="9"/>
    </row>
    <row r="42" spans="1:60" ht="15.75" x14ac:dyDescent="0.25">
      <c r="A42" s="79"/>
      <c r="B42" s="80"/>
      <c r="C42" s="80"/>
      <c r="D42" s="80"/>
      <c r="E42" s="80"/>
      <c r="F42" s="80"/>
      <c r="G42" s="80"/>
      <c r="H42" s="43"/>
      <c r="I42" s="81"/>
      <c r="J42" s="43"/>
      <c r="K42" s="43"/>
      <c r="L42" s="9"/>
    </row>
    <row r="43" spans="1:60" ht="15.75" customHeight="1" thickBot="1" x14ac:dyDescent="0.3">
      <c r="A43" s="82" t="s">
        <v>44</v>
      </c>
      <c r="B43" s="83">
        <f>B39+B27</f>
        <v>0</v>
      </c>
      <c r="C43" s="66"/>
      <c r="D43" s="66"/>
      <c r="E43" s="66"/>
      <c r="F43" s="66"/>
      <c r="G43" s="66"/>
      <c r="H43" s="84"/>
      <c r="I43" s="89" t="s">
        <v>45</v>
      </c>
      <c r="J43" s="84"/>
      <c r="K43" s="85">
        <f>K39+J27</f>
        <v>0</v>
      </c>
      <c r="L43" s="9"/>
    </row>
    <row r="46" spans="1:60" x14ac:dyDescent="0.2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row>
    <row r="47" spans="1:60" x14ac:dyDescent="0.2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row>
    <row r="48" spans="1:60" x14ac:dyDescent="0.2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row>
    <row r="49" spans="1:60"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row>
    <row r="50" spans="1:60" x14ac:dyDescent="0.2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row>
    <row r="51" spans="1:60" x14ac:dyDescent="0.2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row>
    <row r="52" spans="1:60"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row>
    <row r="53" spans="1:60"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row>
    <row r="54" spans="1:60"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row>
    <row r="55" spans="1:60"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row>
    <row r="56" spans="1:60"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row>
    <row r="57" spans="1:60"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row>
    <row r="58" spans="1:60"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row>
    <row r="59" spans="1:60"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row>
    <row r="60" spans="1:60"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row>
    <row r="61" spans="1:60"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row>
    <row r="62" spans="1:60"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row>
    <row r="63" spans="1:60"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row>
    <row r="64" spans="1:60"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row>
    <row r="65" spans="1:60"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row>
    <row r="66" spans="1:60"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row>
    <row r="67" spans="1:60"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row>
    <row r="68" spans="1:60"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row>
    <row r="69" spans="1:60"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row>
    <row r="70" spans="1:60"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row>
    <row r="71" spans="1:60"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row>
    <row r="72" spans="1:60"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row>
    <row r="73" spans="1:60"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row>
    <row r="74" spans="1:60"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row>
    <row r="75" spans="1:60"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row>
    <row r="76" spans="1:60"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row>
    <row r="77" spans="1:60"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row>
    <row r="78" spans="1:60"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row>
    <row r="79" spans="1:60"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row>
    <row r="80" spans="1:60"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row>
    <row r="81" spans="1:60"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row>
    <row r="82" spans="1:60"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row>
    <row r="83" spans="1:60"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row>
    <row r="84" spans="1:60"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row>
    <row r="85" spans="1:60"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row>
    <row r="86" spans="1:60"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row>
    <row r="87" spans="1:60"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row>
    <row r="88" spans="1:60"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row>
    <row r="89" spans="1:60"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row>
    <row r="90" spans="1:60"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row>
    <row r="91" spans="1:60"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row>
    <row r="92" spans="1:60"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row>
    <row r="93" spans="1:60"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row>
    <row r="94" spans="1:60"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row>
    <row r="95" spans="1:60"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row>
    <row r="96" spans="1:60"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row>
    <row r="97" spans="1:60"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row>
    <row r="98" spans="1:60"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row>
    <row r="99" spans="1:60"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row>
    <row r="100" spans="1:60"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row>
    <row r="101" spans="1:60"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row>
    <row r="102" spans="1:60"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row>
    <row r="103" spans="1:60"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row>
    <row r="104" spans="1:60"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row>
    <row r="105" spans="1:60"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row>
    <row r="106" spans="1:60"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row>
    <row r="107" spans="1:60"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row>
    <row r="108" spans="1:60"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row>
    <row r="109" spans="1:60"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row>
    <row r="110" spans="1:60"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row>
    <row r="111" spans="1:60"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row>
    <row r="112" spans="1:60"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row>
    <row r="113" spans="1:60"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row>
    <row r="114" spans="1:60"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row>
    <row r="115" spans="1:60"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row>
    <row r="116" spans="1:60"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row>
    <row r="117" spans="1:60"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row>
    <row r="118" spans="1:60"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row>
    <row r="119" spans="1:60"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row>
    <row r="120" spans="1:60"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row>
    <row r="121" spans="1:60"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row>
    <row r="122" spans="1:60"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row>
    <row r="123" spans="1:60"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row>
    <row r="124" spans="1:60"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row>
    <row r="125" spans="1:60"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row>
    <row r="126" spans="1:60"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row>
    <row r="127" spans="1:60"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row>
    <row r="128" spans="1:60"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row>
    <row r="129" spans="1:60"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row>
    <row r="130" spans="1:60"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row>
    <row r="131" spans="1:60"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row>
    <row r="132" spans="1:60"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row>
    <row r="133" spans="1:60"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row>
    <row r="134" spans="1:60"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row>
    <row r="135" spans="1:60"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row>
    <row r="136" spans="1:60"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row>
    <row r="137" spans="1:60"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row>
    <row r="138" spans="1:60"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row>
    <row r="139" spans="1:60"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row>
    <row r="140" spans="1:60"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row>
    <row r="141" spans="1:60"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row>
    <row r="142" spans="1:60"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row>
    <row r="143" spans="1:60"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row>
    <row r="144" spans="1:60"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row>
    <row r="145" spans="1:60"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row>
    <row r="146" spans="1:60"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row>
    <row r="147" spans="1:60"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row>
    <row r="148" spans="1:60"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row>
    <row r="149" spans="1:60"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row>
    <row r="150" spans="1:60"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row>
    <row r="151" spans="1:60"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row>
    <row r="152" spans="1:60"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row>
    <row r="153" spans="1:60"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row>
    <row r="154" spans="1:60"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row>
    <row r="155" spans="1:60"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row>
    <row r="156" spans="1:60"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row>
    <row r="157" spans="1:60"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row>
    <row r="158" spans="1:60"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row>
    <row r="159" spans="1:60"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row>
    <row r="160" spans="1:60"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row>
    <row r="161" spans="1:60"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row>
    <row r="162" spans="1:60"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row>
    <row r="163" spans="1:60"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row>
    <row r="164" spans="1:60"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row>
    <row r="165" spans="1:60"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row>
    <row r="166" spans="1:60"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row>
    <row r="167" spans="1:60"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row>
    <row r="168" spans="1:60"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row>
    <row r="169" spans="1:60"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row>
    <row r="170" spans="1:60"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row>
    <row r="171" spans="1:60"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row>
    <row r="172" spans="1:60"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row>
    <row r="173" spans="1:60"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row>
    <row r="174" spans="1:60"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row>
    <row r="175" spans="1:60"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row>
    <row r="176" spans="1:60"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row>
    <row r="177" spans="1:60"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row>
    <row r="178" spans="1:60"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row>
    <row r="179" spans="1:60"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row>
    <row r="180" spans="1:60"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row>
    <row r="181" spans="1:60"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row>
    <row r="182" spans="1:60"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row>
    <row r="183" spans="1:60"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row>
    <row r="184" spans="1:60"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row>
    <row r="185" spans="1:60"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row>
    <row r="186" spans="1:60"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row>
    <row r="187" spans="1:60"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row>
    <row r="188" spans="1:60"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row>
    <row r="189" spans="1:60"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row>
    <row r="190" spans="1:60"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row>
    <row r="191" spans="1:60"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row>
    <row r="192" spans="1:60"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row>
    <row r="193" spans="1:60"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row>
    <row r="194" spans="1:60"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row>
    <row r="195" spans="1:60"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row>
    <row r="196" spans="1:60"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row>
    <row r="197" spans="1:60"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row>
    <row r="198" spans="1:60"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row>
    <row r="199" spans="1:60"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row>
    <row r="200" spans="1:60"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row>
    <row r="201" spans="1:60"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row>
    <row r="202" spans="1:60"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row>
    <row r="203" spans="1:60"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row>
    <row r="204" spans="1:60"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row>
    <row r="205" spans="1:60"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row>
    <row r="206" spans="1:60"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row>
    <row r="207" spans="1:60"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row>
    <row r="208" spans="1:60"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row>
    <row r="209" spans="1:60"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row>
    <row r="210" spans="1:60"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row>
    <row r="211" spans="1:60"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row>
    <row r="212" spans="1:60"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row>
    <row r="213" spans="1:60"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row>
    <row r="214" spans="1:60"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row>
    <row r="215" spans="1:60"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row>
    <row r="216" spans="1:60"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row>
    <row r="217" spans="1:60"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row>
    <row r="218" spans="1:60"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row>
    <row r="219" spans="1:60"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row>
    <row r="220" spans="1:60"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row>
    <row r="221" spans="1:60"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row>
    <row r="222" spans="1:60"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row>
    <row r="223" spans="1:60"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row>
    <row r="224" spans="1:60"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row>
    <row r="225" spans="1:60"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row>
    <row r="226" spans="1:60"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row>
    <row r="227" spans="1:60"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row>
    <row r="228" spans="1:60"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row>
  </sheetData>
  <dataValidations count="14">
    <dataValidation allowBlank="1" showInputMessage="1" showErrorMessage="1" prompt="Add percentage of affordable housing required by Local Plan/ Core Strategy." sqref="B4"/>
    <dataValidation allowBlank="1" showInputMessage="1" showErrorMessage="1" prompt="Net amount of shared ownership or other non-rented affordable housing units provided." sqref="B32:B38"/>
    <dataValidation allowBlank="1" showInputMessage="1" showErrorMessage="1" prompt="Anticipated net achievable market price of the unit ie net of any discounts or marketing initiatives." sqref="C20:C26 C32:C38"/>
    <dataValidation allowBlank="1" showInputMessage="1" showErrorMessage="1" prompt="Gross profit inclusive of marketing costs." sqref="D19"/>
    <dataValidation allowBlank="1" showInputMessage="1" showErrorMessage="1" prompt="The Developer Profit on the affordable units " sqref="F19"/>
    <dataValidation allowBlank="1" showInputMessage="1" showErrorMessage="1" prompt="Rent level per week for the Broad Residential Market Area. This information is on the valuation office's website.  https://lha-direct.voa.gov.uk/_x000a_" sqref="G20:G26"/>
    <dataValidation allowBlank="1" showInputMessage="1" showErrorMessage="1" prompt="Add Percentage affordable rented units required by Local Plan/ Core Strategy" sqref="B6"/>
    <dataValidation allowBlank="1" showInputMessage="1" showErrorMessage="1" prompt="Site name where development taking place." sqref="B2"/>
    <dataValidation allowBlank="1" showInputMessage="1" showErrorMessage="1" prompt="Date when completing submission" sqref="C2"/>
    <dataValidation allowBlank="1" showInputMessage="1" showErrorMessage="1" prompt="Add number of units on proposed development" sqref="B3"/>
    <dataValidation allowBlank="1" showInputMessage="1" showErrorMessage="1" prompt="Add percentage of 'other' affordable required by policy in the Local Plan or Core Strategy." sqref="B8"/>
    <dataValidation allowBlank="1" showInputMessage="1" showErrorMessage="1" prompt="Subtract any on site rented affordable houses provided in the application." sqref="B11"/>
    <dataValidation allowBlank="1" showInputMessage="1" showErrorMessage="1" prompt="Subtract any other units of afforable houses provided on site in the application." sqref="B13"/>
    <dataValidation allowBlank="1" showInputMessage="1" showErrorMessage="1" prompt="Net amount of affordable rented units in the scheme." sqref="B20:B26"/>
  </dataValidations>
  <pageMargins left="0.70000000000000007" right="0.70000000000000007" top="0.75" bottom="0.75" header="0.30000000000000004" footer="0.30000000000000004"/>
  <pageSetup paperSize="0" scale="51"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How_to_complete_the_form</vt:lpstr>
      <vt:lpstr>Affordable_housing_calculator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Calculator</dc:title>
  <dc:creator>Andy Leahy</dc:creator>
  <cp:keywords>Affordable Housing</cp:keywords>
  <cp:lastModifiedBy>Chris Schmidt-Reid</cp:lastModifiedBy>
  <dcterms:created xsi:type="dcterms:W3CDTF">2020-10-26T13:11:01Z</dcterms:created>
  <dcterms:modified xsi:type="dcterms:W3CDTF">2022-05-03T15:39:16Z</dcterms:modified>
</cp:coreProperties>
</file>